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всього (у порівн.) %" sheetId="1" r:id="rId1"/>
  </sheets>
  <definedNames>
    <definedName name="_xlnm.Print_Area" localSheetId="0">'всього (у порівн.) %'!$B$1:$Q$27</definedName>
  </definedNames>
  <calcPr fullCalcOnLoad="1"/>
</workbook>
</file>

<file path=xl/sharedStrings.xml><?xml version="1.0" encoding="utf-8"?>
<sst xmlns="http://schemas.openxmlformats.org/spreadsheetml/2006/main" count="47" uniqueCount="30">
  <si>
    <t>Найменування вантажу</t>
  </si>
  <si>
    <t xml:space="preserve">Перевезено всього </t>
  </si>
  <si>
    <t>В тому числі</t>
  </si>
  <si>
    <t xml:space="preserve">У  внутрішн. сполученні </t>
  </si>
  <si>
    <t>Ввіз(імпорт)</t>
  </si>
  <si>
    <t>Вивіз(експорт)</t>
  </si>
  <si>
    <t>Транзит</t>
  </si>
  <si>
    <t>тис.тонн</t>
  </si>
  <si>
    <t>%</t>
  </si>
  <si>
    <t>до 2015</t>
  </si>
  <si>
    <t>Всього:</t>
  </si>
  <si>
    <t>KAM'ЯHE BУГIЛЛЯ</t>
  </si>
  <si>
    <t>HAФTA I HAФTOПPOДУКТИ</t>
  </si>
  <si>
    <t>PУДA ЗАЛІЗНА I MAPГАНЦЕВА</t>
  </si>
  <si>
    <t>PУДA KOЛЬOРОВА І  CIPЧАНА СИРОВИНА</t>
  </si>
  <si>
    <t>ЧOPHI METAЛИ</t>
  </si>
  <si>
    <t>KOЛЬOPОВІ METАЛИ I BИPOБИ З  НИХ</t>
  </si>
  <si>
    <t>ЛICHI BAHTAЖI</t>
  </si>
  <si>
    <t>XIMIЧНІ І  MIHЕРАЛЬНІ  ДOБPИBA</t>
  </si>
  <si>
    <t>XIMIKATИ</t>
  </si>
  <si>
    <t>ABTOMOБIЛI</t>
  </si>
  <si>
    <t>MAШИHИ I УCTATKУBАННЯ</t>
  </si>
  <si>
    <t>ЗEPHO  І   ПPOДУКТИ ПОМЕЛУ</t>
  </si>
  <si>
    <t>KOKC</t>
  </si>
  <si>
    <t>БРУХТ  ЧOPHИX METAЛIB</t>
  </si>
  <si>
    <t>MIHБУДMATEPIAЛИ</t>
  </si>
  <si>
    <t>ЦEMEHT</t>
  </si>
  <si>
    <t>CIЛЬ</t>
  </si>
  <si>
    <t>IHШI BAHTAЖI</t>
  </si>
  <si>
    <t>Довідка про обсяги перевезень вантажів  у  СІЧНІ - ГРУДНІ 2016 року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</si>
</sst>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22"/>
      <name val="Arial Cyr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 Cyr"/>
      <family val="0"/>
    </font>
    <font>
      <b/>
      <sz val="16"/>
      <name val="Arial (W1)"/>
      <family val="2"/>
    </font>
    <font>
      <b/>
      <sz val="11"/>
      <name val="Arial Cyr"/>
      <family val="0"/>
    </font>
    <font>
      <sz val="11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5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180" fontId="4" fillId="0" borderId="12" xfId="57" applyNumberFormat="1" applyFont="1" applyFill="1" applyBorder="1" applyAlignment="1" applyProtection="1">
      <alignment horizontal="center" vertical="center"/>
      <protection hidden="1"/>
    </xf>
    <xf numFmtId="180" fontId="4" fillId="0" borderId="10" xfId="0" applyNumberFormat="1" applyFont="1" applyFill="1" applyBorder="1" applyAlignment="1" applyProtection="1">
      <alignment horizontal="center" vertical="center"/>
      <protection hidden="1"/>
    </xf>
    <xf numFmtId="180" fontId="4" fillId="0" borderId="11" xfId="0" applyNumberFormat="1" applyFont="1" applyFill="1" applyBorder="1" applyAlignment="1" applyProtection="1">
      <alignment horizontal="center" vertical="center"/>
      <protection hidden="1"/>
    </xf>
    <xf numFmtId="180" fontId="4" fillId="0" borderId="12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 applyProtection="1">
      <alignment horizontal="center" vertical="center"/>
      <protection hidden="1"/>
    </xf>
    <xf numFmtId="180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4" xfId="0" applyFont="1" applyBorder="1" applyAlignment="1">
      <alignment horizontal="left" vertical="center"/>
    </xf>
    <xf numFmtId="180" fontId="7" fillId="0" borderId="10" xfId="0" applyNumberFormat="1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180" fontId="4" fillId="33" borderId="12" xfId="57" applyNumberFormat="1" applyFont="1" applyFill="1" applyBorder="1" applyAlignment="1" applyProtection="1">
      <alignment horizontal="center" vertical="center"/>
      <protection hidden="1"/>
    </xf>
    <xf numFmtId="180" fontId="11" fillId="33" borderId="10" xfId="0" applyNumberFormat="1" applyFont="1" applyFill="1" applyBorder="1" applyAlignment="1" applyProtection="1">
      <alignment horizontal="center" vertical="center"/>
      <protection hidden="1"/>
    </xf>
    <xf numFmtId="180" fontId="11" fillId="33" borderId="11" xfId="0" applyNumberFormat="1" applyFont="1" applyFill="1" applyBorder="1" applyAlignment="1" applyProtection="1">
      <alignment horizontal="center" vertical="center"/>
      <protection hidden="1"/>
    </xf>
    <xf numFmtId="180" fontId="11" fillId="33" borderId="12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180" fontId="12" fillId="0" borderId="11" xfId="0" applyNumberFormat="1" applyFont="1" applyFill="1" applyBorder="1" applyAlignment="1">
      <alignment horizontal="center" vertical="center"/>
    </xf>
    <xf numFmtId="180" fontId="11" fillId="33" borderId="12" xfId="57" applyNumberFormat="1" applyFont="1" applyFill="1" applyBorder="1" applyAlignment="1" applyProtection="1">
      <alignment horizontal="center" vertical="center"/>
      <protection hidden="1"/>
    </xf>
    <xf numFmtId="180" fontId="11" fillId="33" borderId="12" xfId="0" applyNumberFormat="1" applyFont="1" applyFill="1" applyBorder="1" applyAlignment="1" applyProtection="1">
      <alignment horizontal="center" vertical="center"/>
      <protection hidden="1"/>
    </xf>
    <xf numFmtId="180" fontId="12" fillId="0" borderId="13" xfId="0" applyNumberFormat="1" applyFont="1" applyBorder="1" applyAlignment="1">
      <alignment horizontal="center" vertical="center"/>
    </xf>
    <xf numFmtId="180" fontId="12" fillId="0" borderId="11" xfId="0" applyNumberFormat="1" applyFont="1" applyBorder="1" applyAlignment="1">
      <alignment horizontal="center" vertical="center"/>
    </xf>
    <xf numFmtId="180" fontId="11" fillId="0" borderId="10" xfId="0" applyNumberFormat="1" applyFont="1" applyFill="1" applyBorder="1" applyAlignment="1" applyProtection="1">
      <alignment horizontal="center" vertical="center"/>
      <protection hidden="1"/>
    </xf>
    <xf numFmtId="180" fontId="11" fillId="0" borderId="11" xfId="0" applyNumberFormat="1" applyFont="1" applyFill="1" applyBorder="1" applyAlignment="1" applyProtection="1">
      <alignment horizontal="center" vertical="center"/>
      <protection hidden="1"/>
    </xf>
    <xf numFmtId="180" fontId="11" fillId="0" borderId="12" xfId="0" applyNumberFormat="1" applyFont="1" applyFill="1" applyBorder="1" applyAlignment="1">
      <alignment horizontal="center" vertical="center"/>
    </xf>
    <xf numFmtId="180" fontId="11" fillId="0" borderId="12" xfId="57" applyNumberFormat="1" applyFont="1" applyFill="1" applyBorder="1" applyAlignment="1" applyProtection="1">
      <alignment horizontal="center" vertical="center"/>
      <protection hidden="1"/>
    </xf>
    <xf numFmtId="180" fontId="11" fillId="0" borderId="12" xfId="0" applyNumberFormat="1" applyFont="1" applyFill="1" applyBorder="1" applyAlignment="1" applyProtection="1">
      <alignment horizontal="center" vertical="center"/>
      <protection hidden="1"/>
    </xf>
    <xf numFmtId="180" fontId="12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5" xfId="0" applyFont="1" applyBorder="1" applyAlignment="1">
      <alignment horizontal="left" vertical="center"/>
    </xf>
    <xf numFmtId="180" fontId="7" fillId="0" borderId="16" xfId="0" applyNumberFormat="1" applyFont="1" applyBorder="1" applyAlignment="1">
      <alignment horizontal="center" vertical="center"/>
    </xf>
    <xf numFmtId="180" fontId="7" fillId="0" borderId="17" xfId="0" applyNumberFormat="1" applyFont="1" applyBorder="1" applyAlignment="1">
      <alignment horizontal="center" vertical="center"/>
    </xf>
    <xf numFmtId="180" fontId="4" fillId="33" borderId="18" xfId="57" applyNumberFormat="1" applyFont="1" applyFill="1" applyBorder="1" applyAlignment="1" applyProtection="1">
      <alignment horizontal="center" vertical="center"/>
      <protection hidden="1"/>
    </xf>
    <xf numFmtId="180" fontId="11" fillId="33" borderId="16" xfId="0" applyNumberFormat="1" applyFont="1" applyFill="1" applyBorder="1" applyAlignment="1" applyProtection="1">
      <alignment horizontal="center" vertical="center"/>
      <protection hidden="1"/>
    </xf>
    <xf numFmtId="180" fontId="11" fillId="33" borderId="17" xfId="0" applyNumberFormat="1" applyFont="1" applyFill="1" applyBorder="1" applyAlignment="1" applyProtection="1">
      <alignment horizontal="center" vertical="center"/>
      <protection hidden="1"/>
    </xf>
    <xf numFmtId="180" fontId="11" fillId="33" borderId="18" xfId="0" applyNumberFormat="1" applyFont="1" applyFill="1" applyBorder="1" applyAlignment="1">
      <alignment horizontal="center" vertical="center"/>
    </xf>
    <xf numFmtId="180" fontId="12" fillId="0" borderId="16" xfId="0" applyNumberFormat="1" applyFont="1" applyFill="1" applyBorder="1" applyAlignment="1">
      <alignment horizontal="center" vertical="center"/>
    </xf>
    <xf numFmtId="180" fontId="12" fillId="0" borderId="17" xfId="0" applyNumberFormat="1" applyFont="1" applyFill="1" applyBorder="1" applyAlignment="1">
      <alignment horizontal="center" vertical="center"/>
    </xf>
    <xf numFmtId="180" fontId="11" fillId="33" borderId="18" xfId="57" applyNumberFormat="1" applyFont="1" applyFill="1" applyBorder="1" applyAlignment="1" applyProtection="1">
      <alignment horizontal="center" vertical="center"/>
      <protection hidden="1"/>
    </xf>
    <xf numFmtId="180" fontId="11" fillId="33" borderId="18" xfId="0" applyNumberFormat="1" applyFont="1" applyFill="1" applyBorder="1" applyAlignment="1" applyProtection="1">
      <alignment horizontal="center" vertical="center"/>
      <protection hidden="1"/>
    </xf>
    <xf numFmtId="180" fontId="12" fillId="0" borderId="19" xfId="0" applyNumberFormat="1" applyFont="1" applyBorder="1" applyAlignment="1">
      <alignment horizontal="center" vertical="center"/>
    </xf>
    <xf numFmtId="180" fontId="12" fillId="0" borderId="17" xfId="0" applyNumberFormat="1" applyFont="1" applyBorder="1" applyAlignment="1">
      <alignment horizontal="center" vertical="center"/>
    </xf>
    <xf numFmtId="181" fontId="0" fillId="0" borderId="0" xfId="0" applyNumberFormat="1" applyAlignment="1">
      <alignment horizontal="center"/>
    </xf>
    <xf numFmtId="0" fontId="5" fillId="36" borderId="20" xfId="0" applyNumberFormat="1" applyFont="1" applyFill="1" applyBorder="1" applyAlignment="1">
      <alignment horizontal="center" vertical="center"/>
    </xf>
    <xf numFmtId="0" fontId="5" fillId="36" borderId="21" xfId="0" applyNumberFormat="1" applyFont="1" applyFill="1" applyBorder="1" applyAlignment="1">
      <alignment horizontal="center" vertical="center"/>
    </xf>
    <xf numFmtId="0" fontId="5" fillId="36" borderId="22" xfId="0" applyNumberFormat="1" applyFont="1" applyFill="1" applyBorder="1" applyAlignment="1">
      <alignment horizontal="center" vertical="center"/>
    </xf>
    <xf numFmtId="0" fontId="5" fillId="37" borderId="23" xfId="0" applyNumberFormat="1" applyFont="1" applyFill="1" applyBorder="1" applyAlignment="1">
      <alignment horizontal="center" vertical="center"/>
    </xf>
    <xf numFmtId="0" fontId="5" fillId="37" borderId="21" xfId="0" applyNumberFormat="1" applyFont="1" applyFill="1" applyBorder="1" applyAlignment="1">
      <alignment horizontal="center" vertical="center"/>
    </xf>
    <xf numFmtId="0" fontId="5" fillId="37" borderId="22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8" xfId="0" applyNumberFormat="1" applyFont="1" applyFill="1" applyBorder="1" applyAlignment="1">
      <alignment horizontal="center" vertical="center"/>
    </xf>
    <xf numFmtId="0" fontId="5" fillId="33" borderId="29" xfId="0" applyNumberFormat="1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 applyProtection="1">
      <alignment horizontal="center" vertical="center"/>
      <protection locked="0"/>
    </xf>
    <xf numFmtId="0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5" fillId="33" borderId="32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38" borderId="20" xfId="0" applyNumberFormat="1" applyFont="1" applyFill="1" applyBorder="1" applyAlignment="1">
      <alignment horizontal="center" vertical="center"/>
    </xf>
    <xf numFmtId="0" fontId="5" fillId="38" borderId="21" xfId="0" applyNumberFormat="1" applyFont="1" applyFill="1" applyBorder="1" applyAlignment="1">
      <alignment horizontal="center" vertical="center"/>
    </xf>
    <xf numFmtId="0" fontId="5" fillId="38" borderId="22" xfId="0" applyNumberFormat="1" applyFont="1" applyFill="1" applyBorder="1" applyAlignment="1">
      <alignment horizontal="center" vertical="center"/>
    </xf>
    <xf numFmtId="0" fontId="5" fillId="39" borderId="20" xfId="0" applyNumberFormat="1" applyFont="1" applyFill="1" applyBorder="1" applyAlignment="1">
      <alignment horizontal="center" vertical="center"/>
    </xf>
    <xf numFmtId="0" fontId="5" fillId="39" borderId="21" xfId="0" applyNumberFormat="1" applyFont="1" applyFill="1" applyBorder="1" applyAlignment="1">
      <alignment horizontal="center" vertical="center"/>
    </xf>
    <xf numFmtId="0" fontId="5" fillId="39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L29"/>
  <sheetViews>
    <sheetView tabSelected="1" zoomScale="75" zoomScaleNormal="75" zoomScaleSheetLayoutView="75" zoomScalePageLayoutView="0" workbookViewId="0" topLeftCell="A1">
      <selection activeCell="B3" sqref="B3:Q3"/>
    </sheetView>
  </sheetViews>
  <sheetFormatPr defaultColWidth="9.00390625" defaultRowHeight="12.75"/>
  <cols>
    <col min="1" max="1" width="5.625" style="0" customWidth="1"/>
    <col min="2" max="2" width="65.875" style="0" customWidth="1"/>
    <col min="3" max="3" width="16.75390625" style="0" customWidth="1"/>
    <col min="4" max="4" width="16.00390625" style="0" customWidth="1"/>
    <col min="5" max="5" width="13.125" style="0" customWidth="1"/>
    <col min="6" max="7" width="15.875" style="0" customWidth="1"/>
    <col min="8" max="8" width="12.625" style="0" customWidth="1"/>
    <col min="9" max="9" width="13.875" style="0" customWidth="1"/>
    <col min="10" max="10" width="15.375" style="0" customWidth="1"/>
    <col min="11" max="11" width="13.375" style="0" customWidth="1"/>
    <col min="12" max="12" width="15.125" style="0" customWidth="1"/>
    <col min="13" max="13" width="15.75390625" style="0" customWidth="1"/>
    <col min="14" max="14" width="11.875" style="0" customWidth="1"/>
    <col min="15" max="15" width="16.25390625" style="0" customWidth="1"/>
    <col min="16" max="16" width="13.625" style="0" customWidth="1"/>
    <col min="17" max="17" width="12.875" style="0" customWidth="1"/>
    <col min="26" max="26" width="13.00390625" style="0" customWidth="1"/>
  </cols>
  <sheetData>
    <row r="1" spans="2:17" ht="12.75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35" ht="45.75" customHeight="1">
      <c r="B2" s="69" t="s">
        <v>29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21.75" customHeight="1" thickBo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5" s="2" customFormat="1" ht="18">
      <c r="B4" s="72" t="s">
        <v>0</v>
      </c>
      <c r="C4" s="75" t="s">
        <v>1</v>
      </c>
      <c r="D4" s="76"/>
      <c r="E4" s="77"/>
      <c r="F4" s="81" t="s">
        <v>2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s="2" customFormat="1" ht="18">
      <c r="B5" s="73"/>
      <c r="C5" s="78"/>
      <c r="D5" s="79"/>
      <c r="E5" s="80"/>
      <c r="F5" s="84" t="s">
        <v>3</v>
      </c>
      <c r="G5" s="85"/>
      <c r="H5" s="86"/>
      <c r="I5" s="87" t="s">
        <v>4</v>
      </c>
      <c r="J5" s="88"/>
      <c r="K5" s="89"/>
      <c r="L5" s="59" t="s">
        <v>5</v>
      </c>
      <c r="M5" s="60"/>
      <c r="N5" s="61"/>
      <c r="O5" s="62" t="s">
        <v>6</v>
      </c>
      <c r="P5" s="63"/>
      <c r="Q5" s="6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2:35" s="2" customFormat="1" ht="18">
      <c r="B6" s="73"/>
      <c r="C6" s="4" t="s">
        <v>7</v>
      </c>
      <c r="D6" s="5" t="s">
        <v>7</v>
      </c>
      <c r="E6" s="6" t="s">
        <v>8</v>
      </c>
      <c r="F6" s="4" t="s">
        <v>7</v>
      </c>
      <c r="G6" s="5" t="s">
        <v>7</v>
      </c>
      <c r="H6" s="6" t="s">
        <v>8</v>
      </c>
      <c r="I6" s="4" t="s">
        <v>7</v>
      </c>
      <c r="J6" s="5" t="s">
        <v>7</v>
      </c>
      <c r="K6" s="6" t="s">
        <v>8</v>
      </c>
      <c r="L6" s="4" t="s">
        <v>7</v>
      </c>
      <c r="M6" s="5" t="s">
        <v>7</v>
      </c>
      <c r="N6" s="6" t="s">
        <v>8</v>
      </c>
      <c r="O6" s="7" t="s">
        <v>7</v>
      </c>
      <c r="P6" s="5" t="s">
        <v>7</v>
      </c>
      <c r="Q6" s="6" t="s">
        <v>8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2:35" s="2" customFormat="1" ht="18">
      <c r="B7" s="74"/>
      <c r="C7" s="8">
        <v>2016</v>
      </c>
      <c r="D7" s="9">
        <v>2015</v>
      </c>
      <c r="E7" s="6" t="s">
        <v>9</v>
      </c>
      <c r="F7" s="8">
        <v>2016</v>
      </c>
      <c r="G7" s="9">
        <v>2015</v>
      </c>
      <c r="H7" s="6" t="s">
        <v>9</v>
      </c>
      <c r="I7" s="8">
        <v>2016</v>
      </c>
      <c r="J7" s="9">
        <v>2015</v>
      </c>
      <c r="K7" s="6" t="s">
        <v>9</v>
      </c>
      <c r="L7" s="8">
        <v>2016</v>
      </c>
      <c r="M7" s="9">
        <v>2015</v>
      </c>
      <c r="N7" s="6" t="s">
        <v>9</v>
      </c>
      <c r="O7" s="8">
        <v>2016</v>
      </c>
      <c r="P7" s="9">
        <v>2015</v>
      </c>
      <c r="Q7" s="6" t="s">
        <v>9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2:90" s="23" customFormat="1" ht="45" customHeight="1">
      <c r="B8" s="10" t="s">
        <v>10</v>
      </c>
      <c r="C8" s="11">
        <f>F8+I8+L8+O8</f>
        <v>343433.472</v>
      </c>
      <c r="D8" s="12">
        <f>G8+J8+M8+P8</f>
        <v>349994.8</v>
      </c>
      <c r="E8" s="13">
        <f>C8/D8*100</f>
        <v>98.12530700456121</v>
      </c>
      <c r="F8" s="14">
        <f>SUM(F10:F27)</f>
        <v>174305.42400000003</v>
      </c>
      <c r="G8" s="15">
        <f>SUM(G10:G27)</f>
        <v>161863.896</v>
      </c>
      <c r="H8" s="16">
        <f>F8/G8*100</f>
        <v>107.68641328143987</v>
      </c>
      <c r="I8" s="14">
        <f>SUM(I10:I27)</f>
        <v>37728.71</v>
      </c>
      <c r="J8" s="17">
        <f>SUM(J10:J27)</f>
        <v>36190.878000000004</v>
      </c>
      <c r="K8" s="13">
        <f>I8/J8*100</f>
        <v>104.24922545399423</v>
      </c>
      <c r="L8" s="14">
        <f>SUM(L10:L27)</f>
        <v>114469.29800000001</v>
      </c>
      <c r="M8" s="12">
        <f>SUM(M10:M27)</f>
        <v>127770.044</v>
      </c>
      <c r="N8" s="18">
        <f>L8/M8*100</f>
        <v>89.59009045970119</v>
      </c>
      <c r="O8" s="19">
        <f>SUM(O10:O27)</f>
        <v>16930.039999999997</v>
      </c>
      <c r="P8" s="12">
        <f>SUM(P10:P27)</f>
        <v>24169.982000000007</v>
      </c>
      <c r="Q8" s="16">
        <f>O8/P8*100</f>
        <v>70.04572862321533</v>
      </c>
      <c r="R8" s="20"/>
      <c r="S8" s="20"/>
      <c r="T8" s="20"/>
      <c r="U8" s="20"/>
      <c r="V8" s="20"/>
      <c r="W8" s="20"/>
      <c r="X8" s="20"/>
      <c r="Y8" s="21"/>
      <c r="Z8" s="20"/>
      <c r="AA8" s="20"/>
      <c r="AB8" s="20"/>
      <c r="AC8" s="20"/>
      <c r="AD8" s="20"/>
      <c r="AE8" s="20"/>
      <c r="AF8" s="20"/>
      <c r="AG8" s="20"/>
      <c r="AH8" s="20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</row>
    <row r="9" spans="2:90" s="23" customFormat="1" ht="5.25" customHeight="1"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  <c r="R9" s="20"/>
      <c r="S9" s="20"/>
      <c r="T9" s="20"/>
      <c r="U9" s="20"/>
      <c r="V9" s="20"/>
      <c r="W9" s="20"/>
      <c r="X9" s="20"/>
      <c r="Y9" s="21"/>
      <c r="Z9" s="20"/>
      <c r="AA9" s="20"/>
      <c r="AB9" s="20"/>
      <c r="AC9" s="20"/>
      <c r="AD9" s="20"/>
      <c r="AE9" s="20"/>
      <c r="AF9" s="20"/>
      <c r="AG9" s="20"/>
      <c r="AH9" s="20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</row>
    <row r="10" spans="2:34" ht="43.5" customHeight="1">
      <c r="B10" s="24" t="s">
        <v>11</v>
      </c>
      <c r="C10" s="25">
        <f aca="true" t="shared" si="0" ref="C10:D27">F10+I10+L10+O10</f>
        <v>72830.039</v>
      </c>
      <c r="D10" s="26">
        <f t="shared" si="0"/>
        <v>73302.947</v>
      </c>
      <c r="E10" s="27">
        <f aca="true" t="shared" si="1" ref="E10:E27">C10/D10*100</f>
        <v>99.35485813414842</v>
      </c>
      <c r="F10" s="28">
        <v>53100.63</v>
      </c>
      <c r="G10" s="29">
        <v>52977.79</v>
      </c>
      <c r="H10" s="30">
        <f aca="true" t="shared" si="2" ref="H10:H27">F10/G10*100</f>
        <v>100.23187075187545</v>
      </c>
      <c r="I10" s="31">
        <v>15468.566</v>
      </c>
      <c r="J10" s="32">
        <v>14309.226</v>
      </c>
      <c r="K10" s="33">
        <f aca="true" t="shared" si="3" ref="K10:K27">I10/J10*100</f>
        <v>108.1020454914892</v>
      </c>
      <c r="L10" s="31">
        <v>560.69</v>
      </c>
      <c r="M10" s="32">
        <v>555.602</v>
      </c>
      <c r="N10" s="34">
        <f aca="true" t="shared" si="4" ref="N10:N27">L10/M10*100</f>
        <v>100.91576344217626</v>
      </c>
      <c r="O10" s="35">
        <v>3700.153</v>
      </c>
      <c r="P10" s="36">
        <v>5460.329</v>
      </c>
      <c r="Q10" s="30">
        <f aca="true" t="shared" si="5" ref="Q10:Q27">O10/P10*100</f>
        <v>67.764286730708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2:34" ht="43.5" customHeight="1">
      <c r="B11" s="24" t="s">
        <v>12</v>
      </c>
      <c r="C11" s="25">
        <f t="shared" si="0"/>
        <v>14906.368999999999</v>
      </c>
      <c r="D11" s="26">
        <f t="shared" si="0"/>
        <v>16991.987</v>
      </c>
      <c r="E11" s="27">
        <f t="shared" si="1"/>
        <v>87.72587337784567</v>
      </c>
      <c r="F11" s="28">
        <v>4963.409</v>
      </c>
      <c r="G11" s="29">
        <v>4989.84</v>
      </c>
      <c r="H11" s="30">
        <f t="shared" si="2"/>
        <v>99.47030365703108</v>
      </c>
      <c r="I11" s="31">
        <v>7219.938</v>
      </c>
      <c r="J11" s="32">
        <v>6835.982</v>
      </c>
      <c r="K11" s="33">
        <f t="shared" si="3"/>
        <v>105.61669120837358</v>
      </c>
      <c r="L11" s="31">
        <v>144.487</v>
      </c>
      <c r="M11" s="32">
        <v>71.364</v>
      </c>
      <c r="N11" s="34">
        <f t="shared" si="4"/>
        <v>202.46482820469703</v>
      </c>
      <c r="O11" s="35">
        <v>2578.535</v>
      </c>
      <c r="P11" s="36">
        <v>5094.801</v>
      </c>
      <c r="Q11" s="30">
        <f t="shared" si="5"/>
        <v>50.61110335810957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2:34" ht="43.5" customHeight="1">
      <c r="B12" s="24" t="s">
        <v>13</v>
      </c>
      <c r="C12" s="25">
        <f t="shared" si="0"/>
        <v>77099.51799999998</v>
      </c>
      <c r="D12" s="12">
        <f t="shared" si="0"/>
        <v>84799.254</v>
      </c>
      <c r="E12" s="13">
        <f t="shared" si="1"/>
        <v>90.92004276358372</v>
      </c>
      <c r="F12" s="37">
        <v>30256.909</v>
      </c>
      <c r="G12" s="38">
        <v>28425.043</v>
      </c>
      <c r="H12" s="39">
        <f t="shared" si="2"/>
        <v>106.44454961774375</v>
      </c>
      <c r="I12" s="31">
        <v>2631.079</v>
      </c>
      <c r="J12" s="32">
        <v>3488.204</v>
      </c>
      <c r="K12" s="40">
        <f t="shared" si="3"/>
        <v>75.42789928570691</v>
      </c>
      <c r="L12" s="31">
        <v>37603.157</v>
      </c>
      <c r="M12" s="32">
        <v>46011.121</v>
      </c>
      <c r="N12" s="41">
        <f t="shared" si="4"/>
        <v>81.72623527255509</v>
      </c>
      <c r="O12" s="42">
        <v>6608.373</v>
      </c>
      <c r="P12" s="36">
        <v>6874.886</v>
      </c>
      <c r="Q12" s="30">
        <f t="shared" si="5"/>
        <v>96.12338299136887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2:34" ht="43.5" customHeight="1">
      <c r="B13" s="24" t="s">
        <v>14</v>
      </c>
      <c r="C13" s="25">
        <f t="shared" si="0"/>
        <v>4416.196</v>
      </c>
      <c r="D13" s="12">
        <f t="shared" si="0"/>
        <v>4336.829</v>
      </c>
      <c r="E13" s="13">
        <f t="shared" si="1"/>
        <v>101.83006985057517</v>
      </c>
      <c r="F13" s="37">
        <v>1035.41</v>
      </c>
      <c r="G13" s="38">
        <v>1068.801</v>
      </c>
      <c r="H13" s="39">
        <f t="shared" si="2"/>
        <v>96.8758449889175</v>
      </c>
      <c r="I13" s="31">
        <v>1377.138</v>
      </c>
      <c r="J13" s="32">
        <v>1455.509</v>
      </c>
      <c r="K13" s="40">
        <f t="shared" si="3"/>
        <v>94.615560604572</v>
      </c>
      <c r="L13" s="31">
        <v>2002.31</v>
      </c>
      <c r="M13" s="32">
        <v>1810.569</v>
      </c>
      <c r="N13" s="41">
        <f t="shared" si="4"/>
        <v>110.59009626255613</v>
      </c>
      <c r="O13" s="42">
        <v>1.338</v>
      </c>
      <c r="P13" s="36">
        <v>1.95</v>
      </c>
      <c r="Q13" s="30">
        <f t="shared" si="5"/>
        <v>68.61538461538463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2:34" ht="43.5" customHeight="1">
      <c r="B14" s="24" t="s">
        <v>15</v>
      </c>
      <c r="C14" s="25">
        <f t="shared" si="0"/>
        <v>26189.82</v>
      </c>
      <c r="D14" s="12">
        <f t="shared" si="0"/>
        <v>25500.67</v>
      </c>
      <c r="E14" s="13">
        <f t="shared" si="1"/>
        <v>102.70247801332279</v>
      </c>
      <c r="F14" s="37">
        <v>4508.649</v>
      </c>
      <c r="G14" s="38">
        <v>3679.985</v>
      </c>
      <c r="H14" s="39">
        <f t="shared" si="2"/>
        <v>122.51813526413831</v>
      </c>
      <c r="I14" s="31">
        <v>661.33</v>
      </c>
      <c r="J14" s="32">
        <v>486.176</v>
      </c>
      <c r="K14" s="40">
        <f t="shared" si="3"/>
        <v>136.02687092740078</v>
      </c>
      <c r="L14" s="31">
        <v>20321.721</v>
      </c>
      <c r="M14" s="32">
        <v>19386.122</v>
      </c>
      <c r="N14" s="41">
        <f t="shared" si="4"/>
        <v>104.82612768040973</v>
      </c>
      <c r="O14" s="42">
        <v>698.12</v>
      </c>
      <c r="P14" s="36">
        <v>1948.387</v>
      </c>
      <c r="Q14" s="30">
        <f t="shared" si="5"/>
        <v>35.830664031324375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2:34" ht="43.5" customHeight="1">
      <c r="B15" s="24" t="s">
        <v>16</v>
      </c>
      <c r="C15" s="25">
        <f t="shared" si="0"/>
        <v>42.571000000000005</v>
      </c>
      <c r="D15" s="12">
        <f t="shared" si="0"/>
        <v>30.403</v>
      </c>
      <c r="E15" s="13">
        <f t="shared" si="1"/>
        <v>140.0223662138605</v>
      </c>
      <c r="F15" s="37">
        <v>24.145</v>
      </c>
      <c r="G15" s="38">
        <v>12.202</v>
      </c>
      <c r="H15" s="39">
        <f t="shared" si="2"/>
        <v>197.87739714800853</v>
      </c>
      <c r="I15" s="31">
        <v>18.037</v>
      </c>
      <c r="J15" s="32">
        <v>16.585</v>
      </c>
      <c r="K15" s="40">
        <f t="shared" si="3"/>
        <v>108.7548990051251</v>
      </c>
      <c r="L15" s="31">
        <v>0.389</v>
      </c>
      <c r="M15" s="32">
        <v>1.538</v>
      </c>
      <c r="N15" s="41">
        <f t="shared" si="4"/>
        <v>25.292587776332898</v>
      </c>
      <c r="O15" s="42">
        <v>0</v>
      </c>
      <c r="P15" s="36">
        <v>0.078</v>
      </c>
      <c r="Q15" s="30">
        <f t="shared" si="5"/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ht="43.5" customHeight="1">
      <c r="B16" s="24" t="s">
        <v>17</v>
      </c>
      <c r="C16" s="25">
        <f t="shared" si="0"/>
        <v>4699.8949999999995</v>
      </c>
      <c r="D16" s="12">
        <f t="shared" si="0"/>
        <v>5206.5070000000005</v>
      </c>
      <c r="E16" s="13">
        <f t="shared" si="1"/>
        <v>90.26963759003876</v>
      </c>
      <c r="F16" s="37">
        <v>1702.893</v>
      </c>
      <c r="G16" s="38">
        <v>1499.96</v>
      </c>
      <c r="H16" s="39">
        <f t="shared" si="2"/>
        <v>113.52922744606522</v>
      </c>
      <c r="I16" s="31">
        <v>97.456</v>
      </c>
      <c r="J16" s="32">
        <v>31.928</v>
      </c>
      <c r="K16" s="40">
        <f t="shared" si="3"/>
        <v>305.23678276121274</v>
      </c>
      <c r="L16" s="31">
        <v>2508.836</v>
      </c>
      <c r="M16" s="32">
        <v>3473.975</v>
      </c>
      <c r="N16" s="41">
        <f t="shared" si="4"/>
        <v>72.21802114292704</v>
      </c>
      <c r="O16" s="42">
        <v>390.71</v>
      </c>
      <c r="P16" s="36">
        <v>200.644</v>
      </c>
      <c r="Q16" s="30">
        <f t="shared" si="5"/>
        <v>194.7279759175455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34" s="44" customFormat="1" ht="43.5" customHeight="1">
      <c r="B17" s="24" t="s">
        <v>18</v>
      </c>
      <c r="C17" s="25">
        <f t="shared" si="0"/>
        <v>10967.593</v>
      </c>
      <c r="D17" s="12">
        <f t="shared" si="0"/>
        <v>10089.492</v>
      </c>
      <c r="E17" s="13">
        <f t="shared" si="1"/>
        <v>108.70312400267525</v>
      </c>
      <c r="F17" s="37">
        <v>5676.141</v>
      </c>
      <c r="G17" s="38">
        <v>4469.257</v>
      </c>
      <c r="H17" s="39">
        <f t="shared" si="2"/>
        <v>127.00413066422452</v>
      </c>
      <c r="I17" s="31">
        <v>3282.915</v>
      </c>
      <c r="J17" s="32">
        <v>2592.724</v>
      </c>
      <c r="K17" s="40">
        <f t="shared" si="3"/>
        <v>126.620303588041</v>
      </c>
      <c r="L17" s="31">
        <v>1136.968</v>
      </c>
      <c r="M17" s="32">
        <v>1218.862</v>
      </c>
      <c r="N17" s="41">
        <f t="shared" si="4"/>
        <v>93.28110975647776</v>
      </c>
      <c r="O17" s="42">
        <v>871.569</v>
      </c>
      <c r="P17" s="36">
        <v>1808.649</v>
      </c>
      <c r="Q17" s="30">
        <f t="shared" si="5"/>
        <v>48.18895208523047</v>
      </c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2:34" ht="43.5" customHeight="1">
      <c r="B18" s="24" t="s">
        <v>19</v>
      </c>
      <c r="C18" s="25">
        <f t="shared" si="0"/>
        <v>3059.2500000000005</v>
      </c>
      <c r="D18" s="12">
        <f t="shared" si="0"/>
        <v>3420.182</v>
      </c>
      <c r="E18" s="13">
        <f t="shared" si="1"/>
        <v>89.44699434123683</v>
      </c>
      <c r="F18" s="37">
        <v>738.397</v>
      </c>
      <c r="G18" s="38">
        <v>697.167</v>
      </c>
      <c r="H18" s="39">
        <f t="shared" si="2"/>
        <v>105.91393453792277</v>
      </c>
      <c r="I18" s="31">
        <v>984.461</v>
      </c>
      <c r="J18" s="32">
        <v>826.423</v>
      </c>
      <c r="K18" s="40">
        <f t="shared" si="3"/>
        <v>119.1231366987608</v>
      </c>
      <c r="L18" s="31">
        <v>598.796</v>
      </c>
      <c r="M18" s="32">
        <v>597.908</v>
      </c>
      <c r="N18" s="41">
        <f t="shared" si="4"/>
        <v>100.14851783217486</v>
      </c>
      <c r="O18" s="42">
        <v>737.596</v>
      </c>
      <c r="P18" s="36">
        <v>1298.684</v>
      </c>
      <c r="Q18" s="30">
        <f t="shared" si="5"/>
        <v>56.79564851803826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2:34" ht="43.5" customHeight="1">
      <c r="B19" s="24" t="s">
        <v>20</v>
      </c>
      <c r="C19" s="25">
        <f t="shared" si="0"/>
        <v>81.929</v>
      </c>
      <c r="D19" s="12">
        <f t="shared" si="0"/>
        <v>66.821</v>
      </c>
      <c r="E19" s="13">
        <f t="shared" si="1"/>
        <v>122.60965864024784</v>
      </c>
      <c r="F19" s="37">
        <v>5.168</v>
      </c>
      <c r="G19" s="38">
        <v>4.291</v>
      </c>
      <c r="H19" s="39">
        <f t="shared" si="2"/>
        <v>120.43812631088325</v>
      </c>
      <c r="I19" s="31">
        <v>10.436</v>
      </c>
      <c r="J19" s="32">
        <v>5.48</v>
      </c>
      <c r="K19" s="40">
        <f t="shared" si="3"/>
        <v>190.43795620437956</v>
      </c>
      <c r="L19" s="31">
        <v>0.78</v>
      </c>
      <c r="M19" s="32">
        <v>3.288</v>
      </c>
      <c r="N19" s="41">
        <f t="shared" si="4"/>
        <v>23.72262773722628</v>
      </c>
      <c r="O19" s="42">
        <v>65.545</v>
      </c>
      <c r="P19" s="36">
        <v>53.762</v>
      </c>
      <c r="Q19" s="30">
        <f t="shared" si="5"/>
        <v>121.91696737472564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2:34" ht="43.5" customHeight="1">
      <c r="B20" s="24" t="s">
        <v>21</v>
      </c>
      <c r="C20" s="25">
        <f t="shared" si="0"/>
        <v>89.575</v>
      </c>
      <c r="D20" s="12">
        <f t="shared" si="0"/>
        <v>106.71199999999999</v>
      </c>
      <c r="E20" s="13">
        <f t="shared" si="1"/>
        <v>83.94088762276034</v>
      </c>
      <c r="F20" s="37">
        <v>35.741</v>
      </c>
      <c r="G20" s="38">
        <v>28.059</v>
      </c>
      <c r="H20" s="39">
        <f t="shared" si="2"/>
        <v>127.37802487615382</v>
      </c>
      <c r="I20" s="31">
        <v>7.58</v>
      </c>
      <c r="J20" s="32">
        <v>8.563</v>
      </c>
      <c r="K20" s="40">
        <f t="shared" si="3"/>
        <v>88.52037837206585</v>
      </c>
      <c r="L20" s="31">
        <v>37.081</v>
      </c>
      <c r="M20" s="32">
        <v>51.315</v>
      </c>
      <c r="N20" s="41">
        <f t="shared" si="4"/>
        <v>72.26152197213291</v>
      </c>
      <c r="O20" s="42">
        <v>9.173</v>
      </c>
      <c r="P20" s="36">
        <v>18.775</v>
      </c>
      <c r="Q20" s="30">
        <f t="shared" si="5"/>
        <v>48.85752330226365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2:34" ht="43.5" customHeight="1">
      <c r="B21" s="24" t="s">
        <v>22</v>
      </c>
      <c r="C21" s="25">
        <f t="shared" si="0"/>
        <v>31969.95</v>
      </c>
      <c r="D21" s="12">
        <f t="shared" si="0"/>
        <v>29323.692</v>
      </c>
      <c r="E21" s="13">
        <f t="shared" si="1"/>
        <v>109.02430021431135</v>
      </c>
      <c r="F21" s="37">
        <v>2579.753</v>
      </c>
      <c r="G21" s="38">
        <v>1775.369</v>
      </c>
      <c r="H21" s="39">
        <f t="shared" si="2"/>
        <v>145.30798949401506</v>
      </c>
      <c r="I21" s="31">
        <v>94.284</v>
      </c>
      <c r="J21" s="32">
        <v>33.028</v>
      </c>
      <c r="K21" s="40">
        <f t="shared" si="3"/>
        <v>285.4668765895604</v>
      </c>
      <c r="L21" s="31">
        <v>29041.609</v>
      </c>
      <c r="M21" s="32">
        <v>27330.351</v>
      </c>
      <c r="N21" s="41">
        <f t="shared" si="4"/>
        <v>106.26138317799139</v>
      </c>
      <c r="O21" s="42">
        <v>254.304</v>
      </c>
      <c r="P21" s="36">
        <v>184.944</v>
      </c>
      <c r="Q21" s="30">
        <f t="shared" si="5"/>
        <v>137.50324422527902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2:34" ht="43.5" customHeight="1">
      <c r="B22" s="24" t="s">
        <v>23</v>
      </c>
      <c r="C22" s="25">
        <f t="shared" si="0"/>
        <v>8569.109</v>
      </c>
      <c r="D22" s="12">
        <f t="shared" si="0"/>
        <v>8127.490000000001</v>
      </c>
      <c r="E22" s="13">
        <f t="shared" si="1"/>
        <v>105.4336455658512</v>
      </c>
      <c r="F22" s="37">
        <v>6618.465</v>
      </c>
      <c r="G22" s="38">
        <v>5945.113</v>
      </c>
      <c r="H22" s="39">
        <f t="shared" si="2"/>
        <v>111.32614300182351</v>
      </c>
      <c r="I22" s="31">
        <v>1635.68</v>
      </c>
      <c r="J22" s="32">
        <v>1915.113</v>
      </c>
      <c r="K22" s="40">
        <f t="shared" si="3"/>
        <v>85.40905941320433</v>
      </c>
      <c r="L22" s="31">
        <v>280.129</v>
      </c>
      <c r="M22" s="32">
        <v>225.222</v>
      </c>
      <c r="N22" s="41">
        <f t="shared" si="4"/>
        <v>124.3790571080978</v>
      </c>
      <c r="O22" s="42">
        <v>34.835</v>
      </c>
      <c r="P22" s="36">
        <v>42.042</v>
      </c>
      <c r="Q22" s="30">
        <f t="shared" si="5"/>
        <v>82.8576185719043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2:34" ht="43.5" customHeight="1">
      <c r="B23" s="24" t="s">
        <v>24</v>
      </c>
      <c r="C23" s="25">
        <f t="shared" si="0"/>
        <v>2626.757</v>
      </c>
      <c r="D23" s="26">
        <f t="shared" si="0"/>
        <v>3270.959</v>
      </c>
      <c r="E23" s="27">
        <f t="shared" si="1"/>
        <v>80.3054089030159</v>
      </c>
      <c r="F23" s="28">
        <v>2574.96</v>
      </c>
      <c r="G23" s="29">
        <v>2841.624</v>
      </c>
      <c r="H23" s="30">
        <f t="shared" si="2"/>
        <v>90.6157887180007</v>
      </c>
      <c r="I23" s="31">
        <v>7.577</v>
      </c>
      <c r="J23" s="32">
        <v>1.772</v>
      </c>
      <c r="K23" s="33">
        <f t="shared" si="3"/>
        <v>427.59593679458237</v>
      </c>
      <c r="L23" s="31">
        <v>44.22</v>
      </c>
      <c r="M23" s="32">
        <v>427.563</v>
      </c>
      <c r="N23" s="41">
        <f t="shared" si="4"/>
        <v>10.342335515467896</v>
      </c>
      <c r="O23" s="35">
        <v>0</v>
      </c>
      <c r="P23" s="36">
        <v>0</v>
      </c>
      <c r="Q23" s="30">
        <v>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2:34" ht="43.5" customHeight="1">
      <c r="B24" s="24" t="s">
        <v>25</v>
      </c>
      <c r="C24" s="25">
        <f t="shared" si="0"/>
        <v>54661.417</v>
      </c>
      <c r="D24" s="26">
        <f t="shared" si="0"/>
        <v>56291.748</v>
      </c>
      <c r="E24" s="27">
        <f t="shared" si="1"/>
        <v>97.103783311188</v>
      </c>
      <c r="F24" s="28">
        <v>37939.218</v>
      </c>
      <c r="G24" s="29">
        <v>33341.536</v>
      </c>
      <c r="H24" s="30">
        <f t="shared" si="2"/>
        <v>113.78965264227779</v>
      </c>
      <c r="I24" s="31">
        <v>1755.03</v>
      </c>
      <c r="J24" s="32">
        <v>1507.783</v>
      </c>
      <c r="K24" s="33">
        <f t="shared" si="3"/>
        <v>116.39804932142093</v>
      </c>
      <c r="L24" s="31">
        <v>14631.658</v>
      </c>
      <c r="M24" s="32">
        <v>21040.888</v>
      </c>
      <c r="N24" s="34">
        <f t="shared" si="4"/>
        <v>69.53916583748747</v>
      </c>
      <c r="O24" s="35">
        <v>335.511</v>
      </c>
      <c r="P24" s="36">
        <v>401.541</v>
      </c>
      <c r="Q24" s="30">
        <f t="shared" si="5"/>
        <v>83.55585108370005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2:34" ht="43.5" customHeight="1">
      <c r="B25" s="24" t="s">
        <v>26</v>
      </c>
      <c r="C25" s="25">
        <f t="shared" si="0"/>
        <v>5859.3730000000005</v>
      </c>
      <c r="D25" s="26">
        <f t="shared" si="0"/>
        <v>5562.450999999999</v>
      </c>
      <c r="E25" s="27">
        <f t="shared" si="1"/>
        <v>105.33797061762884</v>
      </c>
      <c r="F25" s="28">
        <v>5604.774</v>
      </c>
      <c r="G25" s="29">
        <v>5156.581</v>
      </c>
      <c r="H25" s="30">
        <f t="shared" si="2"/>
        <v>108.6916699262554</v>
      </c>
      <c r="I25" s="31">
        <v>7.18</v>
      </c>
      <c r="J25" s="32">
        <v>1.307</v>
      </c>
      <c r="K25" s="33">
        <f t="shared" si="3"/>
        <v>549.3496557000765</v>
      </c>
      <c r="L25" s="31">
        <v>240.259</v>
      </c>
      <c r="M25" s="32">
        <v>398.257</v>
      </c>
      <c r="N25" s="34">
        <f t="shared" si="4"/>
        <v>60.32762763743009</v>
      </c>
      <c r="O25" s="35">
        <v>7.16</v>
      </c>
      <c r="P25" s="36">
        <v>6.306</v>
      </c>
      <c r="Q25" s="30">
        <f t="shared" si="5"/>
        <v>113.54265778623534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2:34" ht="43.5" customHeight="1">
      <c r="B26" s="24" t="s">
        <v>27</v>
      </c>
      <c r="C26" s="25">
        <f t="shared" si="0"/>
        <v>1155.945</v>
      </c>
      <c r="D26" s="26">
        <f t="shared" si="0"/>
        <v>1228.832</v>
      </c>
      <c r="E26" s="27">
        <f t="shared" si="1"/>
        <v>94.06859521887449</v>
      </c>
      <c r="F26" s="28">
        <v>724.054</v>
      </c>
      <c r="G26" s="29">
        <v>704.504</v>
      </c>
      <c r="H26" s="30">
        <f t="shared" si="2"/>
        <v>102.7750019872137</v>
      </c>
      <c r="I26" s="31">
        <v>14.884</v>
      </c>
      <c r="J26" s="32">
        <v>14.084</v>
      </c>
      <c r="K26" s="33">
        <f t="shared" si="3"/>
        <v>105.68020448736155</v>
      </c>
      <c r="L26" s="31">
        <v>415.042</v>
      </c>
      <c r="M26" s="32">
        <v>508.14</v>
      </c>
      <c r="N26" s="34">
        <f t="shared" si="4"/>
        <v>81.67867123233754</v>
      </c>
      <c r="O26" s="35">
        <v>1.965</v>
      </c>
      <c r="P26" s="36">
        <v>2.104</v>
      </c>
      <c r="Q26" s="30">
        <f t="shared" si="5"/>
        <v>93.39353612167301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2:48" ht="43.5" customHeight="1" thickBot="1">
      <c r="B27" s="45" t="s">
        <v>28</v>
      </c>
      <c r="C27" s="46">
        <f t="shared" si="0"/>
        <v>24208.166</v>
      </c>
      <c r="D27" s="47">
        <f t="shared" si="0"/>
        <v>22337.823999999997</v>
      </c>
      <c r="E27" s="48">
        <f t="shared" si="1"/>
        <v>108.37298207739485</v>
      </c>
      <c r="F27" s="49">
        <v>16216.708</v>
      </c>
      <c r="G27" s="50">
        <v>14246.774</v>
      </c>
      <c r="H27" s="51">
        <f t="shared" si="2"/>
        <v>113.82722853608824</v>
      </c>
      <c r="I27" s="52">
        <v>2455.139</v>
      </c>
      <c r="J27" s="53">
        <v>2660.991</v>
      </c>
      <c r="K27" s="54">
        <f t="shared" si="3"/>
        <v>92.26408507206526</v>
      </c>
      <c r="L27" s="52">
        <v>4901.166</v>
      </c>
      <c r="M27" s="53">
        <v>4657.959</v>
      </c>
      <c r="N27" s="55">
        <f t="shared" si="4"/>
        <v>105.22132118380605</v>
      </c>
      <c r="O27" s="56">
        <v>635.153</v>
      </c>
      <c r="P27" s="57">
        <v>772.1</v>
      </c>
      <c r="Q27" s="51">
        <f t="shared" si="5"/>
        <v>82.26304882787204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ht="12.75">
      <c r="L28" s="58"/>
    </row>
    <row r="29" ht="12.75">
      <c r="L29" s="58"/>
    </row>
  </sheetData>
  <sheetProtection/>
  <mergeCells count="11">
    <mergeCell ref="I5:K5"/>
    <mergeCell ref="L5:N5"/>
    <mergeCell ref="O5:Q5"/>
    <mergeCell ref="B9:Q9"/>
    <mergeCell ref="B1:Q1"/>
    <mergeCell ref="B2:Q2"/>
    <mergeCell ref="B3:Q3"/>
    <mergeCell ref="B4:B7"/>
    <mergeCell ref="C4:E5"/>
    <mergeCell ref="F4:Q4"/>
    <mergeCell ref="F5:H5"/>
  </mergeCells>
  <printOptions/>
  <pageMargins left="0.1968503937007874" right="0.2362204724409449" top="0.15748031496062992" bottom="0.1968503937007874" header="0.15748031496062992" footer="0.1968503937007874"/>
  <pageSetup fitToHeight="1" fitToWidth="1" horizontalDpi="300" verticalDpi="300" orientation="landscape" paperSize="9" scale="51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Горбачук Галина</cp:lastModifiedBy>
  <dcterms:created xsi:type="dcterms:W3CDTF">2017-01-11T09:36:35Z</dcterms:created>
  <dcterms:modified xsi:type="dcterms:W3CDTF">2017-09-19T06:45:57Z</dcterms:modified>
  <cp:category/>
  <cp:version/>
  <cp:contentType/>
  <cp:contentStatus/>
</cp:coreProperties>
</file>