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.gorbachuk\Desktop\"/>
    </mc:Choice>
  </mc:AlternateContent>
  <bookViews>
    <workbookView xWindow="0" yWindow="0" windowWidth="28800" windowHeight="12300" tabRatio="525"/>
  </bookViews>
  <sheets>
    <sheet name="Лист1" sheetId="61" r:id="rId1"/>
  </sheets>
  <definedNames>
    <definedName name="_xlnm.Print_Titles" localSheetId="0">Лист1!$2:$3</definedName>
    <definedName name="_xlnm.Print_Area" localSheetId="0">Лист1!$A$1:$W$49</definedName>
  </definedNames>
  <calcPr calcId="162913"/>
</workbook>
</file>

<file path=xl/calcChain.xml><?xml version="1.0" encoding="utf-8"?>
<calcChain xmlns="http://schemas.openxmlformats.org/spreadsheetml/2006/main">
  <c r="E45" i="61" l="1"/>
  <c r="F45" i="61"/>
  <c r="G45" i="61"/>
  <c r="H45" i="61"/>
  <c r="I45" i="61"/>
  <c r="J45" i="61"/>
  <c r="K45" i="61"/>
  <c r="L45" i="61"/>
  <c r="M45" i="61"/>
  <c r="N45" i="61"/>
  <c r="O45" i="61"/>
  <c r="P45" i="61"/>
  <c r="Q45" i="61"/>
  <c r="D45" i="61"/>
  <c r="D39" i="61"/>
  <c r="D8" i="61"/>
  <c r="D14" i="61" l="1"/>
  <c r="E5" i="61" l="1"/>
  <c r="F5" i="61"/>
  <c r="G5" i="61"/>
  <c r="H5" i="61"/>
  <c r="I5" i="61"/>
  <c r="J5" i="61"/>
  <c r="K5" i="61"/>
  <c r="L5" i="61"/>
  <c r="M5" i="61"/>
  <c r="N5" i="61"/>
  <c r="O5" i="61"/>
  <c r="P5" i="61"/>
  <c r="Q5" i="61"/>
  <c r="D5" i="61"/>
  <c r="T14" i="61"/>
  <c r="U14" i="61"/>
  <c r="V14" i="61"/>
  <c r="W14" i="61"/>
  <c r="U45" i="61"/>
  <c r="V45" i="61"/>
  <c r="W45" i="61"/>
  <c r="T45" i="61"/>
  <c r="T39" i="61" s="1"/>
  <c r="U39" i="61"/>
  <c r="V39" i="61"/>
  <c r="W39" i="61"/>
  <c r="S45" i="61"/>
  <c r="S39" i="61" s="1"/>
  <c r="R45" i="61"/>
  <c r="R39" i="61" s="1"/>
  <c r="T8" i="61"/>
  <c r="U8" i="61"/>
  <c r="V8" i="61"/>
  <c r="W8" i="61"/>
  <c r="R8" i="61"/>
  <c r="S8" i="61"/>
  <c r="S5" i="61"/>
  <c r="T5" i="61"/>
  <c r="U5" i="61"/>
  <c r="V5" i="61"/>
  <c r="W5" i="61"/>
  <c r="R5" i="61"/>
  <c r="E8" i="61" l="1"/>
  <c r="F8" i="61"/>
  <c r="G8" i="61"/>
  <c r="H8" i="61"/>
  <c r="I8" i="61"/>
  <c r="J8" i="61"/>
  <c r="K8" i="61"/>
  <c r="L8" i="61"/>
  <c r="M8" i="61"/>
  <c r="N8" i="61"/>
  <c r="O8" i="61"/>
  <c r="P8" i="61"/>
  <c r="Q8" i="61"/>
  <c r="E39" i="61" l="1"/>
  <c r="F39" i="61"/>
  <c r="G39" i="61"/>
  <c r="H39" i="61"/>
  <c r="I39" i="61"/>
  <c r="J39" i="61"/>
  <c r="K39" i="61"/>
  <c r="L39" i="61"/>
  <c r="M39" i="61"/>
  <c r="N39" i="61"/>
  <c r="O39" i="61"/>
  <c r="P39" i="61"/>
  <c r="Q39" i="61"/>
  <c r="E14" i="61" l="1"/>
  <c r="M14" i="61"/>
  <c r="L14" i="61"/>
  <c r="F14" i="61"/>
  <c r="J14" i="61"/>
  <c r="G14" i="61"/>
  <c r="K14" i="61"/>
  <c r="H14" i="61"/>
  <c r="I14" i="61"/>
  <c r="Q14" i="61"/>
  <c r="P14" i="61"/>
  <c r="R14" i="61"/>
  <c r="S14" i="61"/>
  <c r="O14" i="61"/>
  <c r="N14" i="61"/>
</calcChain>
</file>

<file path=xl/sharedStrings.xml><?xml version="1.0" encoding="utf-8"?>
<sst xmlns="http://schemas.openxmlformats.org/spreadsheetml/2006/main" count="85" uniqueCount="70">
  <si>
    <t>ПрАТ "Київ-Дніпровське МППЗТ"</t>
  </si>
  <si>
    <t>Украерорух</t>
  </si>
  <si>
    <t>ДП "Ма "Бориспіль"</t>
  </si>
  <si>
    <t>ДП "МА "Львів" ім. Данила Галицького"</t>
  </si>
  <si>
    <t>Морська і річкова галузь всього, в тому числі:</t>
  </si>
  <si>
    <t>Адміністрація морських портів</t>
  </si>
  <si>
    <t>Адміністрація річкових портів</t>
  </si>
  <si>
    <t>Бердянський МТП</t>
  </si>
  <si>
    <t>Білгород-Дністровський МТП</t>
  </si>
  <si>
    <t>Держгідрографія</t>
  </si>
  <si>
    <t>Ізмаїльський МТП</t>
  </si>
  <si>
    <t>Іллічівський МТП</t>
  </si>
  <si>
    <t>Інспекція з дипломування</t>
  </si>
  <si>
    <t>Маріупольський МТП</t>
  </si>
  <si>
    <t>Миколаївський МТП</t>
  </si>
  <si>
    <t>Одеський МТП</t>
  </si>
  <si>
    <t>Регістр судноплавства України</t>
  </si>
  <si>
    <t>Ренійський МТП</t>
  </si>
  <si>
    <t>Скадовський МТП</t>
  </si>
  <si>
    <t>СМП "Октябрьск"</t>
  </si>
  <si>
    <t>Укрводшлях</t>
  </si>
  <si>
    <t>УкрНДІМФ</t>
  </si>
  <si>
    <t>Усть-Дунайский МТП</t>
  </si>
  <si>
    <t>Херсонський МТП</t>
  </si>
  <si>
    <t>ЧГМА Інфлот</t>
  </si>
  <si>
    <t>Чоразморшлях</t>
  </si>
  <si>
    <t>ЧорноморНДІпроект</t>
  </si>
  <si>
    <t>Южний МТП</t>
  </si>
  <si>
    <t>Автомобільна галузь всього, в тому числі:</t>
  </si>
  <si>
    <t xml:space="preserve">ДП "ДержавтотрансНДІпроект" </t>
  </si>
  <si>
    <t>УДП "Укрінтеравтосервіс"</t>
  </si>
  <si>
    <t>ДП "Укрсервіс Мінтрансу"</t>
  </si>
  <si>
    <t>Авіаційна галузь всього,              у тому числі:</t>
  </si>
  <si>
    <t>ПАТ "Укрзалізниця"</t>
  </si>
  <si>
    <t>код 
ЄДРПОУ</t>
  </si>
  <si>
    <t>Назва 
підприємства</t>
  </si>
  <si>
    <t>Украеропроект</t>
  </si>
  <si>
    <t xml:space="preserve">Запорізький центр льотної підготовки ім. О.І.Покришкіна </t>
  </si>
  <si>
    <t>ДП "Бюро з стандартизації та нормативного забезпечення на залізничному транспорті"</t>
  </si>
  <si>
    <t>ДП "Дніпропетровський орган сертифікації на залізничному транспорті"</t>
  </si>
  <si>
    <t>Орган з сертифікації автоматизованих та автоматичних систем управління та умов процесу перевезення на зт</t>
  </si>
  <si>
    <t>Українське державне підприємства поштового зв'язку "Укрпошта"</t>
  </si>
  <si>
    <t xml:space="preserve"> ПрАТ "Харківський електротехнічний завод "Трансзв'язок"</t>
  </si>
  <si>
    <t>19477064</t>
  </si>
  <si>
    <t>04645768</t>
  </si>
  <si>
    <t>Середньооблікова кількість штатних працівників,
осіб</t>
  </si>
  <si>
    <t>Средньомісячна заробітня плата, 
гривень</t>
  </si>
  <si>
    <t>Сума заборгованості із виплати заробітної плати,
тис. грн.</t>
  </si>
  <si>
    <t>І пів. 2015
звіт</t>
  </si>
  <si>
    <t>І пів. 2016 
звіт</t>
  </si>
  <si>
    <t>І пів. 2016 звіт</t>
  </si>
  <si>
    <t>на 01.07.2015</t>
  </si>
  <si>
    <t>на 01.07.2016</t>
  </si>
  <si>
    <t>ПрАТ КЕЗ "Транссигнал"</t>
  </si>
  <si>
    <t>24341869</t>
  </si>
  <si>
    <t>23460862</t>
  </si>
  <si>
    <t>3021846</t>
  </si>
  <si>
    <t xml:space="preserve">Загальна 
вартість активів
(Звіт про виконання ФП
рядок 6020) </t>
  </si>
  <si>
    <t>ПрАТ "Українське Дунайське Пароплавство"</t>
  </si>
  <si>
    <t xml:space="preserve">Чистий дохід від 
реалізації
(Звіт про виконання ФП
рядок 1000) </t>
  </si>
  <si>
    <t xml:space="preserve">Собівартість
(Звіт про виконання ФП
рядок 1010) </t>
  </si>
  <si>
    <t xml:space="preserve">Чистий прибуток
(Звіт про виконання ФП
рядок 1200) </t>
  </si>
  <si>
    <t xml:space="preserve">Освоєно капітальних
інвестицій 
(Звіт про виконання ФП
рядок 4000) </t>
  </si>
  <si>
    <t xml:space="preserve">Сплата поточних податків та обов'язкових платежів до державного бюджету, внесків до державних цільових фондів та інших обов'язкових платежів
(Звіт про виконання ФП
рядок 2200) </t>
  </si>
  <si>
    <t xml:space="preserve">в т.ч. 
частина чистого прибутку/дивіденди 
(Звіт про виконання ФП рядок 2115 
(для ПраТ рядок 2131) </t>
  </si>
  <si>
    <t>01056735</t>
  </si>
  <si>
    <t>260652</t>
  </si>
  <si>
    <t xml:space="preserve">Підприємства прямого підпорядкування всього:                           </t>
  </si>
  <si>
    <t xml:space="preserve">у тому числі господарські товариства з державною часткою понад 50 відсотків – усього,  </t>
  </si>
  <si>
    <t>Оперативна інформація 
про основні фінансові показники підприємств, установ та організацій, 
що належать до сфери управління Мінінфраструктури
за І півріччя 2016 у порівнянні з І півріччям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</si>
</sst>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00000"/>
    <numFmt numFmtId="166" formatCode="00000000"/>
    <numFmt numFmtId="167" formatCode="00000000&quot; &quot;"/>
  </numFmts>
  <fonts count="41" x14ac:knownFonts="1">
    <font>
      <sz val="10"/>
      <name val="Arial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name val="Helv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6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6" borderId="0">
      <alignment horizontal="left" vertical="top"/>
    </xf>
    <xf numFmtId="0" fontId="21" fillId="16" borderId="0">
      <alignment horizontal="center" vertical="top"/>
    </xf>
    <xf numFmtId="0" fontId="20" fillId="16" borderId="0">
      <alignment horizontal="center" vertical="top"/>
    </xf>
    <xf numFmtId="0" fontId="20" fillId="16" borderId="0">
      <alignment horizontal="center" vertical="top"/>
    </xf>
    <xf numFmtId="0" fontId="22" fillId="16" borderId="0">
      <alignment horizontal="center" vertical="center"/>
    </xf>
    <xf numFmtId="0" fontId="23" fillId="16" borderId="0">
      <alignment horizontal="center" vertical="top"/>
    </xf>
    <xf numFmtId="0" fontId="24" fillId="16" borderId="0">
      <alignment horizontal="center" vertical="center"/>
    </xf>
    <xf numFmtId="0" fontId="25" fillId="16" borderId="0">
      <alignment horizontal="center" vertical="top"/>
    </xf>
    <xf numFmtId="0" fontId="24" fillId="16" borderId="0">
      <alignment horizontal="left" vertical="center"/>
    </xf>
    <xf numFmtId="0" fontId="20" fillId="16" borderId="0">
      <alignment horizontal="left" vertical="top"/>
    </xf>
    <xf numFmtId="0" fontId="26" fillId="16" borderId="0">
      <alignment horizontal="center" vertical="top"/>
    </xf>
    <xf numFmtId="0" fontId="27" fillId="16" borderId="0">
      <alignment horizontal="left" vertical="top"/>
    </xf>
    <xf numFmtId="0" fontId="27" fillId="16" borderId="0">
      <alignment horizontal="center" vertical="top"/>
    </xf>
    <xf numFmtId="0" fontId="20" fillId="16" borderId="0">
      <alignment horizontal="center" vertical="top"/>
    </xf>
    <xf numFmtId="0" fontId="28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6" fillId="21" borderId="1" applyNumberFormat="0" applyAlignment="0" applyProtection="0"/>
    <xf numFmtId="0" fontId="6" fillId="21" borderId="1" applyNumberFormat="0" applyAlignment="0" applyProtection="0"/>
    <xf numFmtId="0" fontId="6" fillId="21" borderId="1" applyNumberFormat="0" applyAlignment="0" applyProtection="0"/>
    <xf numFmtId="0" fontId="6" fillId="21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0"/>
    <xf numFmtId="0" fontId="19" fillId="0" borderId="0"/>
    <xf numFmtId="0" fontId="33" fillId="0" borderId="0"/>
    <xf numFmtId="0" fontId="19" fillId="0" borderId="0"/>
    <xf numFmtId="0" fontId="29" fillId="0" borderId="0"/>
    <xf numFmtId="0" fontId="33" fillId="0" borderId="0"/>
    <xf numFmtId="0" fontId="34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30" fillId="0" borderId="0"/>
    <xf numFmtId="0" fontId="29" fillId="0" borderId="0">
      <alignment horizontal="left"/>
    </xf>
    <xf numFmtId="0" fontId="30" fillId="0" borderId="0"/>
    <xf numFmtId="0" fontId="29" fillId="0" borderId="0"/>
    <xf numFmtId="0" fontId="29" fillId="0" borderId="0"/>
    <xf numFmtId="0" fontId="19" fillId="0" borderId="0"/>
    <xf numFmtId="0" fontId="29" fillId="0" borderId="0"/>
    <xf numFmtId="0" fontId="19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9" fontId="19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0" fillId="0" borderId="0"/>
  </cellStyleXfs>
  <cellXfs count="86">
    <xf numFmtId="0" fontId="0" fillId="0" borderId="0" xfId="0"/>
    <xf numFmtId="0" fontId="0" fillId="25" borderId="0" xfId="0" applyFill="1"/>
    <xf numFmtId="49" fontId="35" fillId="25" borderId="10" xfId="0" applyNumberFormat="1" applyFont="1" applyFill="1" applyBorder="1" applyAlignment="1">
      <alignment horizontal="center" vertical="top" wrapText="1"/>
    </xf>
    <xf numFmtId="1" fontId="35" fillId="25" borderId="10" xfId="0" applyNumberFormat="1" applyFont="1" applyFill="1" applyBorder="1" applyAlignment="1">
      <alignment horizontal="center" vertical="top" wrapText="1"/>
    </xf>
    <xf numFmtId="0" fontId="35" fillId="0" borderId="0" xfId="0" applyFont="1"/>
    <xf numFmtId="0" fontId="0" fillId="25" borderId="0" xfId="0" applyFill="1" applyAlignment="1">
      <alignment horizontal="center" vertical="top"/>
    </xf>
    <xf numFmtId="0" fontId="35" fillId="25" borderId="10" xfId="0" applyFont="1" applyFill="1" applyBorder="1" applyAlignment="1">
      <alignment horizontal="center" vertical="top"/>
    </xf>
    <xf numFmtId="2" fontId="35" fillId="25" borderId="10" xfId="0" applyNumberFormat="1" applyFont="1" applyFill="1" applyBorder="1" applyAlignment="1">
      <alignment horizontal="center" vertical="top"/>
    </xf>
    <xf numFmtId="0" fontId="35" fillId="25" borderId="0" xfId="0" applyFont="1" applyFill="1" applyBorder="1"/>
    <xf numFmtId="0" fontId="35" fillId="25" borderId="14" xfId="0" applyFont="1" applyFill="1" applyBorder="1"/>
    <xf numFmtId="0" fontId="35" fillId="25" borderId="10" xfId="0" applyFont="1" applyFill="1" applyBorder="1"/>
    <xf numFmtId="0" fontId="35" fillId="25" borderId="28" xfId="0" applyFont="1" applyFill="1" applyBorder="1" applyAlignment="1">
      <alignment horizontal="center" vertical="top"/>
    </xf>
    <xf numFmtId="2" fontId="35" fillId="25" borderId="10" xfId="0" applyNumberFormat="1" applyFont="1" applyFill="1" applyBorder="1" applyAlignment="1">
      <alignment horizontal="center" vertical="top" wrapText="1"/>
    </xf>
    <xf numFmtId="2" fontId="35" fillId="25" borderId="28" xfId="0" applyNumberFormat="1" applyFont="1" applyFill="1" applyBorder="1" applyAlignment="1">
      <alignment horizontal="center" vertical="top"/>
    </xf>
    <xf numFmtId="2" fontId="35" fillId="25" borderId="29" xfId="0" applyNumberFormat="1" applyFont="1" applyFill="1" applyBorder="1" applyAlignment="1">
      <alignment horizontal="center" vertical="top"/>
    </xf>
    <xf numFmtId="0" fontId="35" fillId="25" borderId="0" xfId="0" applyFont="1" applyFill="1"/>
    <xf numFmtId="2" fontId="35" fillId="25" borderId="11" xfId="0" applyNumberFormat="1" applyFont="1" applyFill="1" applyBorder="1" applyAlignment="1">
      <alignment horizontal="center" vertical="top"/>
    </xf>
    <xf numFmtId="2" fontId="35" fillId="0" borderId="10" xfId="0" applyNumberFormat="1" applyFont="1" applyBorder="1" applyAlignment="1">
      <alignment horizontal="center" vertical="top"/>
    </xf>
    <xf numFmtId="49" fontId="35" fillId="0" borderId="10" xfId="0" applyNumberFormat="1" applyFont="1" applyFill="1" applyBorder="1" applyAlignment="1">
      <alignment horizontal="center" vertical="top" wrapText="1"/>
    </xf>
    <xf numFmtId="1" fontId="35" fillId="0" borderId="10" xfId="168" applyNumberFormat="1" applyFont="1" applyBorder="1" applyAlignment="1">
      <alignment horizontal="center" vertical="top" wrapText="1"/>
    </xf>
    <xf numFmtId="166" fontId="35" fillId="0" borderId="10" xfId="168" applyNumberFormat="1" applyFont="1" applyBorder="1" applyAlignment="1">
      <alignment horizontal="center" vertical="top" wrapText="1"/>
    </xf>
    <xf numFmtId="167" fontId="35" fillId="0" borderId="10" xfId="168" applyNumberFormat="1" applyFont="1" applyBorder="1" applyAlignment="1">
      <alignment horizontal="center" vertical="top" wrapText="1"/>
    </xf>
    <xf numFmtId="0" fontId="35" fillId="0" borderId="0" xfId="0" applyFont="1" applyAlignment="1">
      <alignment horizontal="left"/>
    </xf>
    <xf numFmtId="0" fontId="37" fillId="0" borderId="10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2" fontId="35" fillId="0" borderId="10" xfId="168" applyNumberFormat="1" applyFont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/>
    </xf>
    <xf numFmtId="2" fontId="35" fillId="0" borderId="11" xfId="0" applyNumberFormat="1" applyFont="1" applyFill="1" applyBorder="1" applyAlignment="1">
      <alignment horizontal="center" vertical="top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top" wrapText="1"/>
    </xf>
    <xf numFmtId="2" fontId="35" fillId="26" borderId="10" xfId="0" applyNumberFormat="1" applyFont="1" applyFill="1" applyBorder="1" applyAlignment="1">
      <alignment horizontal="center" vertical="top" wrapText="1"/>
    </xf>
    <xf numFmtId="2" fontId="35" fillId="26" borderId="10" xfId="0" applyNumberFormat="1" applyFont="1" applyFill="1" applyBorder="1" applyAlignment="1">
      <alignment horizontal="center" vertical="top"/>
    </xf>
    <xf numFmtId="2" fontId="35" fillId="26" borderId="11" xfId="0" applyNumberFormat="1" applyFont="1" applyFill="1" applyBorder="1" applyAlignment="1">
      <alignment horizontal="center" vertical="top"/>
    </xf>
    <xf numFmtId="0" fontId="35" fillId="26" borderId="10" xfId="0" applyFont="1" applyFill="1" applyBorder="1" applyAlignment="1">
      <alignment horizontal="left" vertical="top" wrapText="1"/>
    </xf>
    <xf numFmtId="0" fontId="35" fillId="0" borderId="10" xfId="168" applyNumberFormat="1" applyFont="1" applyBorder="1" applyAlignment="1">
      <alignment horizontal="left" vertical="top" wrapText="1"/>
    </xf>
    <xf numFmtId="0" fontId="35" fillId="25" borderId="12" xfId="0" applyFont="1" applyFill="1" applyBorder="1" applyAlignment="1">
      <alignment horizontal="left" vertical="top" wrapText="1"/>
    </xf>
    <xf numFmtId="0" fontId="35" fillId="25" borderId="24" xfId="0" applyFont="1" applyFill="1" applyBorder="1" applyAlignment="1">
      <alignment horizontal="left" vertical="top"/>
    </xf>
    <xf numFmtId="0" fontId="35" fillId="25" borderId="24" xfId="0" applyFont="1" applyFill="1" applyBorder="1" applyAlignment="1">
      <alignment horizontal="left" vertical="top" wrapText="1"/>
    </xf>
    <xf numFmtId="49" fontId="35" fillId="25" borderId="10" xfId="0" applyNumberFormat="1" applyFont="1" applyFill="1" applyBorder="1" applyAlignment="1">
      <alignment horizontal="left" vertical="top" wrapText="1"/>
    </xf>
    <xf numFmtId="0" fontId="35" fillId="25" borderId="15" xfId="0" applyFont="1" applyFill="1" applyBorder="1" applyAlignment="1">
      <alignment horizontal="left" vertical="top"/>
    </xf>
    <xf numFmtId="0" fontId="35" fillId="25" borderId="27" xfId="0" applyFont="1" applyFill="1" applyBorder="1" applyAlignment="1">
      <alignment horizontal="left" vertical="top"/>
    </xf>
    <xf numFmtId="0" fontId="35" fillId="25" borderId="10" xfId="0" applyFont="1" applyFill="1" applyBorder="1" applyAlignment="1">
      <alignment horizontal="left" vertical="top" wrapText="1"/>
    </xf>
    <xf numFmtId="2" fontId="35" fillId="25" borderId="10" xfId="215" applyNumberFormat="1" applyFont="1" applyFill="1" applyBorder="1" applyAlignment="1">
      <alignment horizontal="center" vertical="top"/>
    </xf>
    <xf numFmtId="0" fontId="39" fillId="28" borderId="12" xfId="0" applyFont="1" applyFill="1" applyBorder="1" applyAlignment="1">
      <alignment horizontal="left" vertical="top" wrapText="1"/>
    </xf>
    <xf numFmtId="0" fontId="39" fillId="28" borderId="14" xfId="0" applyFont="1" applyFill="1" applyBorder="1" applyAlignment="1">
      <alignment horizontal="center" vertical="top" wrapText="1"/>
    </xf>
    <xf numFmtId="2" fontId="39" fillId="28" borderId="10" xfId="0" applyNumberFormat="1" applyFont="1" applyFill="1" applyBorder="1" applyAlignment="1">
      <alignment horizontal="center" vertical="top"/>
    </xf>
    <xf numFmtId="4" fontId="39" fillId="28" borderId="10" xfId="0" applyNumberFormat="1" applyFont="1" applyFill="1" applyBorder="1" applyAlignment="1">
      <alignment horizontal="center" vertical="top"/>
    </xf>
    <xf numFmtId="0" fontId="39" fillId="28" borderId="13" xfId="0" applyFont="1" applyFill="1" applyBorder="1" applyAlignment="1">
      <alignment horizontal="left" wrapText="1"/>
    </xf>
    <xf numFmtId="0" fontId="39" fillId="28" borderId="25" xfId="0" applyFont="1" applyFill="1" applyBorder="1" applyAlignment="1">
      <alignment horizontal="center" vertical="top" wrapText="1"/>
    </xf>
    <xf numFmtId="2" fontId="39" fillId="28" borderId="26" xfId="0" applyNumberFormat="1" applyFont="1" applyFill="1" applyBorder="1" applyAlignment="1">
      <alignment horizontal="center" vertical="top"/>
    </xf>
    <xf numFmtId="0" fontId="35" fillId="25" borderId="30" xfId="0" applyFont="1" applyFill="1" applyBorder="1"/>
    <xf numFmtId="49" fontId="35" fillId="25" borderId="26" xfId="0" applyNumberFormat="1" applyFont="1" applyFill="1" applyBorder="1" applyAlignment="1">
      <alignment horizontal="left" vertical="top" wrapText="1"/>
    </xf>
    <xf numFmtId="0" fontId="35" fillId="27" borderId="10" xfId="0" applyFont="1" applyFill="1" applyBorder="1" applyAlignment="1">
      <alignment vertical="top" wrapText="1"/>
    </xf>
    <xf numFmtId="49" fontId="35" fillId="25" borderId="10" xfId="0" applyNumberFormat="1" applyFont="1" applyFill="1" applyBorder="1" applyAlignment="1">
      <alignment vertical="center" wrapText="1"/>
    </xf>
    <xf numFmtId="2" fontId="35" fillId="0" borderId="10" xfId="0" applyNumberFormat="1" applyFont="1" applyBorder="1" applyAlignment="1">
      <alignment horizontal="center" vertical="center"/>
    </xf>
    <xf numFmtId="2" fontId="40" fillId="25" borderId="10" xfId="0" applyNumberFormat="1" applyFont="1" applyFill="1" applyBorder="1" applyAlignment="1">
      <alignment vertical="center"/>
    </xf>
    <xf numFmtId="2" fontId="35" fillId="25" borderId="10" xfId="0" applyNumberFormat="1" applyFont="1" applyFill="1" applyBorder="1" applyAlignment="1">
      <alignment horizontal="center" vertical="center"/>
    </xf>
    <xf numFmtId="2" fontId="40" fillId="25" borderId="10" xfId="0" applyNumberFormat="1" applyFont="1" applyFill="1" applyBorder="1" applyAlignment="1">
      <alignment horizontal="center" vertical="center"/>
    </xf>
    <xf numFmtId="49" fontId="35" fillId="27" borderId="10" xfId="0" applyNumberFormat="1" applyFont="1" applyFill="1" applyBorder="1" applyAlignment="1">
      <alignment horizontal="center" vertical="top" wrapText="1"/>
    </xf>
    <xf numFmtId="49" fontId="35" fillId="25" borderId="10" xfId="0" applyNumberFormat="1" applyFont="1" applyFill="1" applyBorder="1" applyAlignment="1">
      <alignment horizontal="center" vertical="center" wrapText="1"/>
    </xf>
    <xf numFmtId="0" fontId="35" fillId="25" borderId="10" xfId="168" applyNumberFormat="1" applyFont="1" applyFill="1" applyBorder="1" applyAlignment="1">
      <alignment horizontal="left" vertical="top" wrapText="1"/>
    </xf>
    <xf numFmtId="166" fontId="35" fillId="25" borderId="10" xfId="168" applyNumberFormat="1" applyFont="1" applyFill="1" applyBorder="1" applyAlignment="1">
      <alignment horizontal="center" vertical="top" wrapText="1"/>
    </xf>
    <xf numFmtId="0" fontId="35" fillId="0" borderId="10" xfId="168" applyFont="1" applyBorder="1" applyAlignment="1">
      <alignment horizontal="left" vertical="top" wrapText="1"/>
    </xf>
    <xf numFmtId="1" fontId="40" fillId="25" borderId="10" xfId="0" applyNumberFormat="1" applyFont="1" applyFill="1" applyBorder="1" applyAlignment="1">
      <alignment horizontal="center" vertical="center"/>
    </xf>
    <xf numFmtId="2" fontId="35" fillId="25" borderId="10" xfId="168" applyNumberFormat="1" applyFont="1" applyFill="1" applyBorder="1" applyAlignment="1">
      <alignment horizontal="center" vertical="top" wrapText="1"/>
    </xf>
    <xf numFmtId="0" fontId="35" fillId="26" borderId="10" xfId="0" applyFont="1" applyFill="1" applyBorder="1" applyAlignment="1">
      <alignment vertical="top" wrapText="1"/>
    </xf>
    <xf numFmtId="1" fontId="0" fillId="26" borderId="10" xfId="0" applyNumberFormat="1" applyFill="1" applyBorder="1"/>
    <xf numFmtId="2" fontId="35" fillId="26" borderId="10" xfId="0" applyNumberFormat="1" applyFont="1" applyFill="1" applyBorder="1" applyAlignment="1">
      <alignment horizontal="center" vertical="center"/>
    </xf>
    <xf numFmtId="165" fontId="35" fillId="27" borderId="10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38" fillId="25" borderId="17" xfId="0" applyFont="1" applyFill="1" applyBorder="1" applyAlignment="1">
      <alignment horizontal="center" vertical="center" wrapText="1"/>
    </xf>
    <xf numFmtId="0" fontId="38" fillId="25" borderId="22" xfId="0" applyFont="1" applyFill="1" applyBorder="1" applyAlignment="1">
      <alignment horizontal="center" vertical="center" wrapText="1"/>
    </xf>
    <xf numFmtId="0" fontId="38" fillId="25" borderId="23" xfId="0" applyFont="1" applyFill="1" applyBorder="1" applyAlignment="1">
      <alignment horizontal="center" vertical="center" wrapText="1"/>
    </xf>
    <xf numFmtId="0" fontId="38" fillId="25" borderId="18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38" fillId="25" borderId="23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center" wrapText="1"/>
    </xf>
  </cellXfs>
  <cellStyles count="216">
    <cellStyle name="20% — акцент1" xfId="1" builtinId="30" customBuiltin="1"/>
    <cellStyle name="20% - Акцент1 2" xfId="2"/>
    <cellStyle name="20% - Акцент1 3" xfId="3"/>
    <cellStyle name="20% - Акцент1 4" xfId="4"/>
    <cellStyle name="20% — акцент2" xfId="5" builtinId="34" customBuiltin="1"/>
    <cellStyle name="20% - Акцент2 2" xfId="6"/>
    <cellStyle name="20% - Акцент2 3" xfId="7"/>
    <cellStyle name="20% - Акцент2 4" xfId="8"/>
    <cellStyle name="20% — акцент3" xfId="9" builtinId="38" customBuiltin="1"/>
    <cellStyle name="20% - Акцент3 2" xfId="10"/>
    <cellStyle name="20% - Акцент3 3" xfId="11"/>
    <cellStyle name="20% - Акцент3 4" xfId="12"/>
    <cellStyle name="20% — акцент4" xfId="13" builtinId="42" customBuiltin="1"/>
    <cellStyle name="20% - Акцент4 2" xfId="14"/>
    <cellStyle name="20% - Акцент4 3" xfId="15"/>
    <cellStyle name="20% - Акцент4 4" xfId="16"/>
    <cellStyle name="20% — акцент5" xfId="17" builtinId="46" customBuiltin="1"/>
    <cellStyle name="20% - Акцент5 2" xfId="18"/>
    <cellStyle name="20% - Акцент5 3" xfId="19"/>
    <cellStyle name="20% - Акцент5 4" xfId="20"/>
    <cellStyle name="20% — акцент6" xfId="21" builtinId="50" customBuiltin="1"/>
    <cellStyle name="20% - Акцент6 2" xfId="22"/>
    <cellStyle name="20% - Акцент6 3" xfId="23"/>
    <cellStyle name="20% - Акцент6 4" xfId="24"/>
    <cellStyle name="40% — акцент1" xfId="25" builtinId="31" customBuiltin="1"/>
    <cellStyle name="40% - Акцент1 2" xfId="26"/>
    <cellStyle name="40% - Акцент1 3" xfId="27"/>
    <cellStyle name="40% - Акцент1 4" xfId="28"/>
    <cellStyle name="40% — акцент2" xfId="29" builtinId="35" customBuiltin="1"/>
    <cellStyle name="40% - Акцент2 2" xfId="30"/>
    <cellStyle name="40% - Акцент2 3" xfId="31"/>
    <cellStyle name="40% - Акцент2 4" xfId="32"/>
    <cellStyle name="40% — акцент3" xfId="33" builtinId="39" customBuiltin="1"/>
    <cellStyle name="40% - Акцент3 2" xfId="34"/>
    <cellStyle name="40% - Акцент3 3" xfId="35"/>
    <cellStyle name="40% - Акцент3 4" xfId="36"/>
    <cellStyle name="40% — акцент4" xfId="37" builtinId="43" customBuiltin="1"/>
    <cellStyle name="40% - Акцент4 2" xfId="38"/>
    <cellStyle name="40% - Акцент4 3" xfId="39"/>
    <cellStyle name="40% - Акцент4 4" xfId="40"/>
    <cellStyle name="40% — акцент5" xfId="41" builtinId="47" customBuiltin="1"/>
    <cellStyle name="40% - Акцент5 2" xfId="42"/>
    <cellStyle name="40% - Акцент5 3" xfId="43"/>
    <cellStyle name="40% - Акцент5 4" xfId="44"/>
    <cellStyle name="40% — акцент6" xfId="45" builtinId="51" customBuiltin="1"/>
    <cellStyle name="40% - Акцент6 2" xfId="46"/>
    <cellStyle name="40% - Акцент6 3" xfId="47"/>
    <cellStyle name="40% - Акцент6 4" xfId="48"/>
    <cellStyle name="60% — акцент1" xfId="49" builtinId="32" customBuiltin="1"/>
    <cellStyle name="60% - Акцент1 2" xfId="50"/>
    <cellStyle name="60% - Акцент1 3" xfId="51"/>
    <cellStyle name="60% - Акцент1 4" xfId="52"/>
    <cellStyle name="60% — акцент2" xfId="53" builtinId="36" customBuiltin="1"/>
    <cellStyle name="60% - Акцент2 2" xfId="54"/>
    <cellStyle name="60% - Акцент2 3" xfId="55"/>
    <cellStyle name="60% - Акцент2 4" xfId="56"/>
    <cellStyle name="60% — акцент3" xfId="57" builtinId="40" customBuiltin="1"/>
    <cellStyle name="60% - Акцент3 2" xfId="58"/>
    <cellStyle name="60% - Акцент3 3" xfId="59"/>
    <cellStyle name="60% - Акцент3 4" xfId="60"/>
    <cellStyle name="60% — акцент4" xfId="61" builtinId="44" customBuiltin="1"/>
    <cellStyle name="60% - Акцент4 2" xfId="62"/>
    <cellStyle name="60% - Акцент4 3" xfId="63"/>
    <cellStyle name="60% - Акцент4 4" xfId="64"/>
    <cellStyle name="60% — акцент5" xfId="65" builtinId="48" customBuiltin="1"/>
    <cellStyle name="60% - Акцент5 2" xfId="66"/>
    <cellStyle name="60% - Акцент5 3" xfId="67"/>
    <cellStyle name="60% - Акцент5 4" xfId="68"/>
    <cellStyle name="60% — акцент6" xfId="69" builtinId="52" customBuiltin="1"/>
    <cellStyle name="60% - Акцент6 2" xfId="70"/>
    <cellStyle name="60% - Акцент6 3" xfId="71"/>
    <cellStyle name="60% - Акцент6 4" xfId="72"/>
    <cellStyle name="S0" xfId="73"/>
    <cellStyle name="S1" xfId="74"/>
    <cellStyle name="S10" xfId="75"/>
    <cellStyle name="S2" xfId="76"/>
    <cellStyle name="S2 2" xfId="77"/>
    <cellStyle name="S3" xfId="78"/>
    <cellStyle name="S3 2" xfId="79"/>
    <cellStyle name="S4" xfId="80"/>
    <cellStyle name="S4 2" xfId="81"/>
    <cellStyle name="S5" xfId="82"/>
    <cellStyle name="S6" xfId="83"/>
    <cellStyle name="S7" xfId="84"/>
    <cellStyle name="S8" xfId="85"/>
    <cellStyle name="S9" xfId="86"/>
    <cellStyle name="TableStyleLight1" xfId="87"/>
    <cellStyle name="Акцент1" xfId="88" builtinId="29" customBuiltin="1"/>
    <cellStyle name="Акцент1 2" xfId="89"/>
    <cellStyle name="Акцент1 3" xfId="90"/>
    <cellStyle name="Акцент1 4" xfId="91"/>
    <cellStyle name="Акцент2" xfId="92" builtinId="33" customBuiltin="1"/>
    <cellStyle name="Акцент2 2" xfId="93"/>
    <cellStyle name="Акцент2 3" xfId="94"/>
    <cellStyle name="Акцент2 4" xfId="95"/>
    <cellStyle name="Акцент3" xfId="96" builtinId="37" customBuiltin="1"/>
    <cellStyle name="Акцент3 2" xfId="97"/>
    <cellStyle name="Акцент3 3" xfId="98"/>
    <cellStyle name="Акцент3 4" xfId="99"/>
    <cellStyle name="Акцент4" xfId="100" builtinId="41" customBuiltin="1"/>
    <cellStyle name="Акцент4 2" xfId="101"/>
    <cellStyle name="Акцент4 3" xfId="102"/>
    <cellStyle name="Акцент4 4" xfId="103"/>
    <cellStyle name="Акцент5" xfId="104" builtinId="45" customBuiltin="1"/>
    <cellStyle name="Акцент5 2" xfId="105"/>
    <cellStyle name="Акцент5 3" xfId="106"/>
    <cellStyle name="Акцент5 4" xfId="107"/>
    <cellStyle name="Акцент6" xfId="108" builtinId="49" customBuiltin="1"/>
    <cellStyle name="Акцент6 2" xfId="109"/>
    <cellStyle name="Акцент6 3" xfId="110"/>
    <cellStyle name="Акцент6 4" xfId="111"/>
    <cellStyle name="Ввод " xfId="112" builtinId="20" customBuiltin="1"/>
    <cellStyle name="Ввод  2" xfId="113"/>
    <cellStyle name="Ввод  3" xfId="114"/>
    <cellStyle name="Ввод  4" xfId="115"/>
    <cellStyle name="Вывод" xfId="116" builtinId="21" customBuiltin="1"/>
    <cellStyle name="Вывод 2" xfId="117"/>
    <cellStyle name="Вывод 3" xfId="118"/>
    <cellStyle name="Вывод 4" xfId="119"/>
    <cellStyle name="Вычисление" xfId="120" builtinId="22" customBuiltin="1"/>
    <cellStyle name="Вычисление 2" xfId="121"/>
    <cellStyle name="Вычисление 3" xfId="122"/>
    <cellStyle name="Вычисление 4" xfId="123"/>
    <cellStyle name="Заголовок 1" xfId="124" builtinId="16" customBuiltin="1"/>
    <cellStyle name="Заголовок 1 2" xfId="125"/>
    <cellStyle name="Заголовок 1 3" xfId="126"/>
    <cellStyle name="Заголовок 1 4" xfId="127"/>
    <cellStyle name="Заголовок 2" xfId="128" builtinId="17" customBuiltin="1"/>
    <cellStyle name="Заголовок 2 2" xfId="129"/>
    <cellStyle name="Заголовок 2 3" xfId="130"/>
    <cellStyle name="Заголовок 2 4" xfId="131"/>
    <cellStyle name="Заголовок 3" xfId="132" builtinId="18" customBuiltin="1"/>
    <cellStyle name="Заголовок 3 2" xfId="133"/>
    <cellStyle name="Заголовок 3 3" xfId="134"/>
    <cellStyle name="Заголовок 3 4" xfId="135"/>
    <cellStyle name="Заголовок 4" xfId="136" builtinId="19" customBuiltin="1"/>
    <cellStyle name="Заголовок 4 2" xfId="137"/>
    <cellStyle name="Заголовок 4 3" xfId="138"/>
    <cellStyle name="Заголовок 4 4" xfId="139"/>
    <cellStyle name="Звичайний_збитковість" xfId="140"/>
    <cellStyle name="Итог" xfId="141" builtinId="25" customBuiltin="1"/>
    <cellStyle name="Итог 2" xfId="142"/>
    <cellStyle name="Итог 3" xfId="143"/>
    <cellStyle name="Итог 4" xfId="144"/>
    <cellStyle name="Контрольная ячейка" xfId="145" builtinId="23" customBuiltin="1"/>
    <cellStyle name="Контрольная ячейка 2" xfId="146"/>
    <cellStyle name="Контрольная ячейка 3" xfId="147"/>
    <cellStyle name="Контрольная ячейка 4" xfId="148"/>
    <cellStyle name="Название" xfId="149" builtinId="15" customBuiltin="1"/>
    <cellStyle name="Название 2" xfId="150"/>
    <cellStyle name="Название 3" xfId="151"/>
    <cellStyle name="Название 4" xfId="152"/>
    <cellStyle name="Нейтральный" xfId="153" builtinId="28" customBuiltin="1"/>
    <cellStyle name="Нейтральный 2" xfId="154"/>
    <cellStyle name="Нейтральный 3" xfId="155"/>
    <cellStyle name="Нейтральный 4" xfId="156"/>
    <cellStyle name="Обычный" xfId="0" builtinId="0"/>
    <cellStyle name="Обычный 10" xfId="157"/>
    <cellStyle name="Обычный 11" xfId="158"/>
    <cellStyle name="Обычный 12" xfId="159"/>
    <cellStyle name="Обычный 12 2" xfId="160"/>
    <cellStyle name="Обычный 13" xfId="161"/>
    <cellStyle name="Обычный 13 2" xfId="162"/>
    <cellStyle name="Обычный 14" xfId="163"/>
    <cellStyle name="Обычный 14 2" xfId="164"/>
    <cellStyle name="Обычный 15" xfId="165"/>
    <cellStyle name="Обычный 2" xfId="166"/>
    <cellStyle name="Обычный 2 2" xfId="167"/>
    <cellStyle name="Обычный 2 2 2" xfId="168"/>
    <cellStyle name="Обычный 2 3" xfId="169"/>
    <cellStyle name="Обычный 2 4" xfId="170"/>
    <cellStyle name="Обычный 2 5" xfId="171"/>
    <cellStyle name="Обычный 2 6" xfId="172"/>
    <cellStyle name="Обычный 2 7" xfId="173"/>
    <cellStyle name="Обычный 2_т. 10, 11, 12, 18" xfId="174"/>
    <cellStyle name="Обычный 3" xfId="175"/>
    <cellStyle name="Обычный 3 2" xfId="176"/>
    <cellStyle name="Обычный 3 3" xfId="177"/>
    <cellStyle name="Обычный 4" xfId="178"/>
    <cellStyle name="Обычный 4 2" xfId="179"/>
    <cellStyle name="Обычный 5" xfId="180"/>
    <cellStyle name="Обычный 6" xfId="181"/>
    <cellStyle name="Обычный 7" xfId="182"/>
    <cellStyle name="Обычный 8" xfId="183"/>
    <cellStyle name="Обычный 9" xfId="184"/>
    <cellStyle name="Обычный_Лист2" xfId="215"/>
    <cellStyle name="Плохой" xfId="185" builtinId="27" customBuiltin="1"/>
    <cellStyle name="Плохой 2" xfId="186"/>
    <cellStyle name="Плохой 3" xfId="187"/>
    <cellStyle name="Плохой 4" xfId="188"/>
    <cellStyle name="Пояснение" xfId="189" builtinId="53" customBuiltin="1"/>
    <cellStyle name="Пояснение 2" xfId="190"/>
    <cellStyle name="Пояснение 3" xfId="191"/>
    <cellStyle name="Пояснение 4" xfId="192"/>
    <cellStyle name="Примечание" xfId="193" builtinId="10" customBuiltin="1"/>
    <cellStyle name="Примечание 2" xfId="194"/>
    <cellStyle name="Примечание 2 2" xfId="195"/>
    <cellStyle name="Примечание 2 2 2" xfId="196"/>
    <cellStyle name="Примечание 3" xfId="197"/>
    <cellStyle name="Процентный 2" xfId="198"/>
    <cellStyle name="Связанная ячейка" xfId="199" builtinId="24" customBuiltin="1"/>
    <cellStyle name="Связанная ячейка 2" xfId="200"/>
    <cellStyle name="Связанная ячейка 3" xfId="201"/>
    <cellStyle name="Связанная ячейка 4" xfId="202"/>
    <cellStyle name="Стиль 1" xfId="203"/>
    <cellStyle name="Текст предупреждения" xfId="204" builtinId="11" customBuiltin="1"/>
    <cellStyle name="Текст предупреждения 2" xfId="205"/>
    <cellStyle name="Текст предупреждения 3" xfId="206"/>
    <cellStyle name="Текст предупреждения 4" xfId="207"/>
    <cellStyle name="Финансовый 2" xfId="208"/>
    <cellStyle name="Финансовый 3" xfId="209"/>
    <cellStyle name="Финансовый 3 2" xfId="210"/>
    <cellStyle name="Хороший" xfId="211" builtinId="26" customBuiltin="1"/>
    <cellStyle name="Хороший 2" xfId="212"/>
    <cellStyle name="Хороший 3" xfId="213"/>
    <cellStyle name="Хороший 4" xfId="2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"/>
  <sheetViews>
    <sheetView tabSelected="1" view="pageBreakPreview" topLeftCell="B1" zoomScale="70" zoomScaleNormal="70" zoomScaleSheetLayoutView="70" workbookViewId="0">
      <selection activeCell="B1" sqref="B1:W1"/>
    </sheetView>
  </sheetViews>
  <sheetFormatPr defaultRowHeight="15.75" x14ac:dyDescent="0.25"/>
  <cols>
    <col min="1" max="1" width="6.28515625" customWidth="1"/>
    <col min="2" max="2" width="31.7109375" style="22" customWidth="1"/>
    <col min="3" max="3" width="15.7109375" customWidth="1"/>
    <col min="4" max="4" width="15.140625" customWidth="1"/>
    <col min="5" max="5" width="16.7109375" customWidth="1"/>
    <col min="6" max="6" width="15.140625" customWidth="1"/>
    <col min="7" max="7" width="16.140625" customWidth="1"/>
    <col min="8" max="8" width="17" customWidth="1"/>
    <col min="9" max="9" width="16.85546875" customWidth="1"/>
    <col min="10" max="10" width="14.7109375" customWidth="1"/>
    <col min="11" max="11" width="14.85546875" customWidth="1"/>
    <col min="12" max="12" width="12.85546875" customWidth="1"/>
    <col min="13" max="13" width="13.5703125" customWidth="1"/>
    <col min="14" max="14" width="16.42578125" customWidth="1"/>
    <col min="15" max="15" width="14.140625" customWidth="1"/>
    <col min="16" max="16" width="12.28515625" customWidth="1"/>
    <col min="17" max="17" width="14.28515625" customWidth="1"/>
    <col min="18" max="18" width="12.140625" customWidth="1"/>
    <col min="19" max="19" width="13.28515625" customWidth="1"/>
    <col min="20" max="20" width="12.140625" customWidth="1"/>
    <col min="21" max="21" width="12.28515625" customWidth="1"/>
    <col min="22" max="22" width="14.28515625" customWidth="1"/>
    <col min="23" max="23" width="14.140625" customWidth="1"/>
  </cols>
  <sheetData>
    <row r="1" spans="1:82" ht="66" customHeight="1" thickBot="1" x14ac:dyDescent="0.25">
      <c r="B1" s="70" t="s">
        <v>69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82" ht="150.75" customHeight="1" x14ac:dyDescent="0.2">
      <c r="B2" s="81" t="s">
        <v>35</v>
      </c>
      <c r="C2" s="81" t="s">
        <v>34</v>
      </c>
      <c r="D2" s="85" t="s">
        <v>57</v>
      </c>
      <c r="E2" s="77"/>
      <c r="F2" s="76" t="s">
        <v>59</v>
      </c>
      <c r="G2" s="77"/>
      <c r="H2" s="78" t="s">
        <v>60</v>
      </c>
      <c r="I2" s="79"/>
      <c r="J2" s="74" t="s">
        <v>61</v>
      </c>
      <c r="K2" s="80"/>
      <c r="L2" s="76" t="s">
        <v>62</v>
      </c>
      <c r="M2" s="77"/>
      <c r="N2" s="83" t="s">
        <v>63</v>
      </c>
      <c r="O2" s="84"/>
      <c r="P2" s="76" t="s">
        <v>64</v>
      </c>
      <c r="Q2" s="77"/>
      <c r="R2" s="74" t="s">
        <v>45</v>
      </c>
      <c r="S2" s="74"/>
      <c r="T2" s="72" t="s">
        <v>46</v>
      </c>
      <c r="U2" s="75"/>
      <c r="V2" s="72" t="s">
        <v>47</v>
      </c>
      <c r="W2" s="73"/>
    </row>
    <row r="3" spans="1:82" ht="50.25" customHeight="1" x14ac:dyDescent="0.2">
      <c r="B3" s="82"/>
      <c r="C3" s="82"/>
      <c r="D3" s="28" t="s">
        <v>48</v>
      </c>
      <c r="E3" s="29" t="s">
        <v>49</v>
      </c>
      <c r="F3" s="28" t="s">
        <v>48</v>
      </c>
      <c r="G3" s="29" t="s">
        <v>49</v>
      </c>
      <c r="H3" s="28" t="s">
        <v>48</v>
      </c>
      <c r="I3" s="29" t="s">
        <v>49</v>
      </c>
      <c r="J3" s="28" t="s">
        <v>48</v>
      </c>
      <c r="K3" s="29" t="s">
        <v>50</v>
      </c>
      <c r="L3" s="28" t="s">
        <v>48</v>
      </c>
      <c r="M3" s="29" t="s">
        <v>50</v>
      </c>
      <c r="N3" s="28" t="s">
        <v>48</v>
      </c>
      <c r="O3" s="29" t="s">
        <v>49</v>
      </c>
      <c r="P3" s="28" t="s">
        <v>48</v>
      </c>
      <c r="Q3" s="29" t="s">
        <v>50</v>
      </c>
      <c r="R3" s="28" t="s">
        <v>48</v>
      </c>
      <c r="S3" s="29" t="s">
        <v>49</v>
      </c>
      <c r="T3" s="28" t="s">
        <v>48</v>
      </c>
      <c r="U3" s="29" t="s">
        <v>49</v>
      </c>
      <c r="V3" s="23" t="s">
        <v>51</v>
      </c>
      <c r="W3" s="24" t="s">
        <v>52</v>
      </c>
    </row>
    <row r="4" spans="1:82" ht="27" customHeight="1" x14ac:dyDescent="0.2">
      <c r="B4" s="34" t="s">
        <v>33</v>
      </c>
      <c r="C4" s="30">
        <v>40075815</v>
      </c>
      <c r="D4" s="31">
        <v>131423361</v>
      </c>
      <c r="E4" s="31">
        <v>385277963</v>
      </c>
      <c r="F4" s="32">
        <v>34592502</v>
      </c>
      <c r="G4" s="32">
        <v>31167653</v>
      </c>
      <c r="H4" s="32">
        <v>27304420</v>
      </c>
      <c r="I4" s="32">
        <v>28868999</v>
      </c>
      <c r="J4" s="32">
        <v>-1657093</v>
      </c>
      <c r="K4" s="32">
        <v>1480934</v>
      </c>
      <c r="L4" s="32">
        <v>1677350</v>
      </c>
      <c r="M4" s="32">
        <v>1851533</v>
      </c>
      <c r="N4" s="32">
        <v>7105657</v>
      </c>
      <c r="O4" s="32">
        <v>6946519</v>
      </c>
      <c r="P4" s="32">
        <v>87504</v>
      </c>
      <c r="Q4" s="32">
        <v>165671</v>
      </c>
      <c r="R4" s="32">
        <v>308418</v>
      </c>
      <c r="S4" s="32">
        <v>268004</v>
      </c>
      <c r="T4" s="32">
        <v>3952.19</v>
      </c>
      <c r="U4" s="32">
        <v>5214.1099999999997</v>
      </c>
      <c r="V4" s="32">
        <v>0</v>
      </c>
      <c r="W4" s="33">
        <v>0</v>
      </c>
    </row>
    <row r="5" spans="1:82" s="4" customFormat="1" ht="31.5" x14ac:dyDescent="0.25">
      <c r="B5" s="48" t="s">
        <v>28</v>
      </c>
      <c r="C5" s="49"/>
      <c r="D5" s="50">
        <f>D6+D7</f>
        <v>139971</v>
      </c>
      <c r="E5" s="50">
        <f t="shared" ref="E5:Q5" si="0">E6+E7</f>
        <v>144016</v>
      </c>
      <c r="F5" s="50">
        <f t="shared" si="0"/>
        <v>69879</v>
      </c>
      <c r="G5" s="50">
        <f t="shared" si="0"/>
        <v>90725</v>
      </c>
      <c r="H5" s="50">
        <f t="shared" si="0"/>
        <v>55509</v>
      </c>
      <c r="I5" s="50">
        <f t="shared" si="0"/>
        <v>69841</v>
      </c>
      <c r="J5" s="50">
        <f t="shared" si="0"/>
        <v>3869</v>
      </c>
      <c r="K5" s="50">
        <f t="shared" si="0"/>
        <v>4740</v>
      </c>
      <c r="L5" s="50">
        <f t="shared" si="0"/>
        <v>1559</v>
      </c>
      <c r="M5" s="50">
        <f t="shared" si="0"/>
        <v>3028</v>
      </c>
      <c r="N5" s="50">
        <f t="shared" si="0"/>
        <v>24263</v>
      </c>
      <c r="O5" s="50">
        <f t="shared" si="0"/>
        <v>31485</v>
      </c>
      <c r="P5" s="50">
        <f t="shared" si="0"/>
        <v>601</v>
      </c>
      <c r="Q5" s="50">
        <f t="shared" si="0"/>
        <v>2431</v>
      </c>
      <c r="R5" s="50">
        <f>R6+R7</f>
        <v>1557</v>
      </c>
      <c r="S5" s="50">
        <f t="shared" ref="S5:W5" si="1">S6+S7</f>
        <v>1581</v>
      </c>
      <c r="T5" s="50">
        <f t="shared" si="1"/>
        <v>10014</v>
      </c>
      <c r="U5" s="50">
        <f t="shared" si="1"/>
        <v>14170</v>
      </c>
      <c r="V5" s="50">
        <f t="shared" si="1"/>
        <v>0</v>
      </c>
      <c r="W5" s="50">
        <f t="shared" si="1"/>
        <v>0</v>
      </c>
    </row>
    <row r="6" spans="1:82" s="10" customFormat="1" ht="20.25" customHeight="1" x14ac:dyDescent="0.25">
      <c r="A6" s="51"/>
      <c r="B6" s="40" t="s">
        <v>29</v>
      </c>
      <c r="C6" s="6">
        <v>1527695</v>
      </c>
      <c r="D6" s="12">
        <v>38602</v>
      </c>
      <c r="E6" s="12">
        <v>43105</v>
      </c>
      <c r="F6" s="7">
        <v>24520</v>
      </c>
      <c r="G6" s="7">
        <v>35272</v>
      </c>
      <c r="H6" s="7">
        <v>20421</v>
      </c>
      <c r="I6" s="7">
        <v>28141</v>
      </c>
      <c r="J6" s="7">
        <v>3798</v>
      </c>
      <c r="K6" s="7">
        <v>3171</v>
      </c>
      <c r="L6" s="7">
        <v>1142</v>
      </c>
      <c r="M6" s="7">
        <v>2693</v>
      </c>
      <c r="N6" s="7">
        <v>10325</v>
      </c>
      <c r="O6" s="7">
        <v>12674</v>
      </c>
      <c r="P6" s="7">
        <v>570</v>
      </c>
      <c r="Q6" s="7">
        <v>1254</v>
      </c>
      <c r="R6" s="7">
        <v>229</v>
      </c>
      <c r="S6" s="7">
        <v>225</v>
      </c>
      <c r="T6" s="7">
        <v>6742</v>
      </c>
      <c r="U6" s="7">
        <v>10405</v>
      </c>
      <c r="V6" s="7">
        <v>0</v>
      </c>
      <c r="W6" s="7">
        <v>0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9"/>
    </row>
    <row r="7" spans="1:82" s="15" customFormat="1" ht="18" customHeight="1" x14ac:dyDescent="0.25">
      <c r="B7" s="41" t="s">
        <v>30</v>
      </c>
      <c r="C7" s="11">
        <v>21536845</v>
      </c>
      <c r="D7" s="13">
        <v>101369</v>
      </c>
      <c r="E7" s="12">
        <v>100911</v>
      </c>
      <c r="F7" s="13">
        <v>45359</v>
      </c>
      <c r="G7" s="13">
        <v>55453</v>
      </c>
      <c r="H7" s="13">
        <v>35088</v>
      </c>
      <c r="I7" s="13">
        <v>41700</v>
      </c>
      <c r="J7" s="13">
        <v>71</v>
      </c>
      <c r="K7" s="13">
        <v>1569</v>
      </c>
      <c r="L7" s="13">
        <v>417</v>
      </c>
      <c r="M7" s="13">
        <v>335</v>
      </c>
      <c r="N7" s="13">
        <v>13938</v>
      </c>
      <c r="O7" s="13">
        <v>18811</v>
      </c>
      <c r="P7" s="13">
        <v>31</v>
      </c>
      <c r="Q7" s="13">
        <v>1177</v>
      </c>
      <c r="R7" s="13">
        <v>1328</v>
      </c>
      <c r="S7" s="13">
        <v>1356</v>
      </c>
      <c r="T7" s="13">
        <v>3272</v>
      </c>
      <c r="U7" s="13">
        <v>3765</v>
      </c>
      <c r="V7" s="13">
        <v>0</v>
      </c>
      <c r="W7" s="14">
        <v>0</v>
      </c>
    </row>
    <row r="8" spans="1:82" ht="39" customHeight="1" x14ac:dyDescent="0.2">
      <c r="B8" s="44" t="s">
        <v>32</v>
      </c>
      <c r="C8" s="45"/>
      <c r="D8" s="47">
        <f>SUM(D9:D13)</f>
        <v>16512919</v>
      </c>
      <c r="E8" s="47">
        <f t="shared" ref="E8:Q8" si="2">SUM(E9:E13)</f>
        <v>16382290</v>
      </c>
      <c r="F8" s="47">
        <f t="shared" si="2"/>
        <v>2138743</v>
      </c>
      <c r="G8" s="47">
        <f t="shared" si="2"/>
        <v>2499530</v>
      </c>
      <c r="H8" s="47">
        <f t="shared" si="2"/>
        <v>1316223</v>
      </c>
      <c r="I8" s="47">
        <f t="shared" si="2"/>
        <v>1395222</v>
      </c>
      <c r="J8" s="47">
        <f t="shared" si="2"/>
        <v>403914</v>
      </c>
      <c r="K8" s="47">
        <f t="shared" si="2"/>
        <v>695827</v>
      </c>
      <c r="L8" s="47">
        <f t="shared" si="2"/>
        <v>51650</v>
      </c>
      <c r="M8" s="47">
        <f t="shared" si="2"/>
        <v>127956</v>
      </c>
      <c r="N8" s="47">
        <f t="shared" si="2"/>
        <v>436682</v>
      </c>
      <c r="O8" s="47">
        <f t="shared" si="2"/>
        <v>708646</v>
      </c>
      <c r="P8" s="47">
        <f t="shared" si="2"/>
        <v>800</v>
      </c>
      <c r="Q8" s="47">
        <f t="shared" si="2"/>
        <v>182557</v>
      </c>
      <c r="R8" s="47">
        <f>R9+R10+R11+R12+R13</f>
        <v>9751</v>
      </c>
      <c r="S8" s="47">
        <f>S9+S10+S11+S12+S13</f>
        <v>9183</v>
      </c>
      <c r="T8" s="47">
        <f t="shared" ref="T8:W8" si="3">T9+T10+T11+T12+T13</f>
        <v>30752</v>
      </c>
      <c r="U8" s="47">
        <f t="shared" si="3"/>
        <v>39524</v>
      </c>
      <c r="V8" s="47">
        <f t="shared" si="3"/>
        <v>833.8</v>
      </c>
      <c r="W8" s="47">
        <f t="shared" si="3"/>
        <v>1137.8000000000002</v>
      </c>
    </row>
    <row r="9" spans="1:82" s="5" customFormat="1" ht="17.25" customHeight="1" x14ac:dyDescent="0.2">
      <c r="B9" s="36" t="s">
        <v>1</v>
      </c>
      <c r="C9" s="2" t="s">
        <v>43</v>
      </c>
      <c r="D9" s="7">
        <v>4808036</v>
      </c>
      <c r="E9" s="7">
        <v>5093023</v>
      </c>
      <c r="F9" s="7">
        <v>916976</v>
      </c>
      <c r="G9" s="7">
        <v>938192</v>
      </c>
      <c r="H9" s="7">
        <v>763662</v>
      </c>
      <c r="I9" s="7">
        <v>766211</v>
      </c>
      <c r="J9" s="7">
        <v>171139</v>
      </c>
      <c r="K9" s="7">
        <v>117849</v>
      </c>
      <c r="L9" s="7">
        <v>15980</v>
      </c>
      <c r="M9" s="7">
        <v>98906</v>
      </c>
      <c r="N9" s="7">
        <v>310253</v>
      </c>
      <c r="O9" s="7">
        <v>250565</v>
      </c>
      <c r="P9" s="7">
        <v>0</v>
      </c>
      <c r="Q9" s="7">
        <v>0</v>
      </c>
      <c r="R9" s="7">
        <v>4810</v>
      </c>
      <c r="S9" s="7">
        <v>4394</v>
      </c>
      <c r="T9" s="7">
        <v>14985</v>
      </c>
      <c r="U9" s="7">
        <v>15844</v>
      </c>
      <c r="V9" s="7">
        <v>0</v>
      </c>
      <c r="W9" s="16">
        <v>0</v>
      </c>
    </row>
    <row r="10" spans="1:82" s="1" customFormat="1" ht="21" customHeight="1" x14ac:dyDescent="0.2">
      <c r="B10" s="36" t="s">
        <v>2</v>
      </c>
      <c r="C10" s="2">
        <v>20572069</v>
      </c>
      <c r="D10" s="7">
        <v>9599818</v>
      </c>
      <c r="E10" s="7">
        <v>9201244</v>
      </c>
      <c r="F10" s="7">
        <v>1154863</v>
      </c>
      <c r="G10" s="7">
        <v>1440432</v>
      </c>
      <c r="H10" s="7">
        <v>467371</v>
      </c>
      <c r="I10" s="7">
        <v>526661</v>
      </c>
      <c r="J10" s="7">
        <v>214470</v>
      </c>
      <c r="K10" s="7">
        <v>535250</v>
      </c>
      <c r="L10" s="7">
        <v>32190</v>
      </c>
      <c r="M10" s="7">
        <v>21946</v>
      </c>
      <c r="N10" s="7">
        <v>110045</v>
      </c>
      <c r="O10" s="7">
        <v>409768</v>
      </c>
      <c r="P10" s="7">
        <v>0</v>
      </c>
      <c r="Q10" s="7">
        <v>166326</v>
      </c>
      <c r="R10" s="7">
        <v>4014</v>
      </c>
      <c r="S10" s="7">
        <v>3880</v>
      </c>
      <c r="T10" s="7">
        <v>6494</v>
      </c>
      <c r="U10" s="7">
        <v>9043</v>
      </c>
      <c r="V10" s="7">
        <v>0</v>
      </c>
      <c r="W10" s="16">
        <v>0</v>
      </c>
    </row>
    <row r="11" spans="1:82" s="1" customFormat="1" ht="31.5" x14ac:dyDescent="0.2">
      <c r="B11" s="36" t="s">
        <v>3</v>
      </c>
      <c r="C11" s="3">
        <v>33073442</v>
      </c>
      <c r="D11" s="7">
        <v>2105065</v>
      </c>
      <c r="E11" s="7">
        <v>2088023</v>
      </c>
      <c r="F11" s="7">
        <v>66904</v>
      </c>
      <c r="G11" s="7">
        <v>120906</v>
      </c>
      <c r="H11" s="7">
        <v>85190</v>
      </c>
      <c r="I11" s="7">
        <v>102350</v>
      </c>
      <c r="J11" s="7">
        <v>18305</v>
      </c>
      <c r="K11" s="7">
        <v>42728</v>
      </c>
      <c r="L11" s="7">
        <v>3480</v>
      </c>
      <c r="M11" s="7">
        <v>7104</v>
      </c>
      <c r="N11" s="7">
        <v>16384</v>
      </c>
      <c r="O11" s="7">
        <v>48313</v>
      </c>
      <c r="P11" s="7">
        <v>800</v>
      </c>
      <c r="Q11" s="7">
        <v>16231</v>
      </c>
      <c r="R11" s="7">
        <v>869</v>
      </c>
      <c r="S11" s="7">
        <v>864</v>
      </c>
      <c r="T11" s="7">
        <v>4036</v>
      </c>
      <c r="U11" s="7">
        <v>8251</v>
      </c>
      <c r="V11" s="7">
        <v>0</v>
      </c>
      <c r="W11" s="16">
        <v>0</v>
      </c>
    </row>
    <row r="12" spans="1:82" s="1" customFormat="1" ht="21.75" customHeight="1" x14ac:dyDescent="0.2">
      <c r="B12" s="37" t="s">
        <v>36</v>
      </c>
      <c r="C12" s="3">
        <v>1131589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40</v>
      </c>
      <c r="S12" s="7">
        <v>27</v>
      </c>
      <c r="T12" s="7">
        <v>2630</v>
      </c>
      <c r="U12" s="7">
        <v>3223</v>
      </c>
      <c r="V12" s="7">
        <v>416.6</v>
      </c>
      <c r="W12" s="16">
        <v>437.6</v>
      </c>
    </row>
    <row r="13" spans="1:82" s="1" customFormat="1" ht="51.75" customHeight="1" x14ac:dyDescent="0.2">
      <c r="B13" s="38" t="s">
        <v>37</v>
      </c>
      <c r="C13" s="18" t="s">
        <v>44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>
        <v>18</v>
      </c>
      <c r="S13" s="26">
        <v>18</v>
      </c>
      <c r="T13" s="26">
        <v>2607</v>
      </c>
      <c r="U13" s="26">
        <v>3163</v>
      </c>
      <c r="V13" s="26">
        <v>417.2</v>
      </c>
      <c r="W13" s="27">
        <v>700.2</v>
      </c>
    </row>
    <row r="14" spans="1:82" ht="40.5" customHeight="1" x14ac:dyDescent="0.2">
      <c r="B14" s="44" t="s">
        <v>4</v>
      </c>
      <c r="C14" s="45"/>
      <c r="D14" s="46">
        <f>SUM(D15:D38)</f>
        <v>32779586</v>
      </c>
      <c r="E14" s="46">
        <f t="shared" ref="E14:W14" si="4">SUM(E15:E38)</f>
        <v>34114637.700000003</v>
      </c>
      <c r="F14" s="46">
        <f t="shared" si="4"/>
        <v>7613237.5999999996</v>
      </c>
      <c r="G14" s="46">
        <f t="shared" si="4"/>
        <v>7384221.4000000004</v>
      </c>
      <c r="H14" s="46">
        <f t="shared" si="4"/>
        <v>2915623.2</v>
      </c>
      <c r="I14" s="46">
        <f t="shared" si="4"/>
        <v>3393843</v>
      </c>
      <c r="J14" s="46">
        <f t="shared" si="4"/>
        <v>4161819.1</v>
      </c>
      <c r="K14" s="46">
        <f t="shared" si="4"/>
        <v>3197536.7</v>
      </c>
      <c r="L14" s="46">
        <f t="shared" si="4"/>
        <v>90074.9</v>
      </c>
      <c r="M14" s="46">
        <f t="shared" si="4"/>
        <v>444157.60000000009</v>
      </c>
      <c r="N14" s="46">
        <f t="shared" si="4"/>
        <v>2984590.8000000007</v>
      </c>
      <c r="O14" s="46">
        <f t="shared" si="4"/>
        <v>4538046.9999999991</v>
      </c>
      <c r="P14" s="46">
        <f t="shared" si="4"/>
        <v>865557.70000000007</v>
      </c>
      <c r="Q14" s="46">
        <f t="shared" si="4"/>
        <v>1779682.6</v>
      </c>
      <c r="R14" s="46">
        <f t="shared" si="4"/>
        <v>28544</v>
      </c>
      <c r="S14" s="46">
        <f t="shared" si="4"/>
        <v>27932</v>
      </c>
      <c r="T14" s="46">
        <f t="shared" si="4"/>
        <v>167042.28999999998</v>
      </c>
      <c r="U14" s="46">
        <f t="shared" si="4"/>
        <v>208758.99000000002</v>
      </c>
      <c r="V14" s="46">
        <f t="shared" si="4"/>
        <v>1451.7</v>
      </c>
      <c r="W14" s="46">
        <f t="shared" si="4"/>
        <v>2958.8</v>
      </c>
    </row>
    <row r="15" spans="1:82" ht="36.75" customHeight="1" x14ac:dyDescent="0.2">
      <c r="B15" s="35" t="s">
        <v>5</v>
      </c>
      <c r="C15" s="19">
        <v>38727770</v>
      </c>
      <c r="D15" s="43">
        <v>19378788</v>
      </c>
      <c r="E15" s="43">
        <v>20085816</v>
      </c>
      <c r="F15" s="43">
        <v>3349408</v>
      </c>
      <c r="G15" s="43">
        <v>3547197</v>
      </c>
      <c r="H15" s="43">
        <v>760097</v>
      </c>
      <c r="I15" s="43">
        <v>1163431</v>
      </c>
      <c r="J15" s="43">
        <v>2237639</v>
      </c>
      <c r="K15" s="43">
        <v>1976569</v>
      </c>
      <c r="L15" s="43">
        <v>13167</v>
      </c>
      <c r="M15" s="43">
        <v>231484</v>
      </c>
      <c r="N15" s="43">
        <v>1039846</v>
      </c>
      <c r="O15" s="43">
        <v>2166789</v>
      </c>
      <c r="P15" s="43">
        <v>345650</v>
      </c>
      <c r="Q15" s="43">
        <v>972001</v>
      </c>
      <c r="R15" s="17">
        <v>8027</v>
      </c>
      <c r="S15" s="17">
        <v>7830</v>
      </c>
      <c r="T15" s="17">
        <v>8928.35</v>
      </c>
      <c r="U15" s="17">
        <v>11549.16</v>
      </c>
      <c r="V15" s="17">
        <v>0</v>
      </c>
      <c r="W15" s="25">
        <v>0</v>
      </c>
    </row>
    <row r="16" spans="1:82" ht="33" customHeight="1" x14ac:dyDescent="0.2">
      <c r="B16" s="35" t="s">
        <v>6</v>
      </c>
      <c r="C16" s="19">
        <v>33404067</v>
      </c>
      <c r="D16" s="43">
        <v>82514</v>
      </c>
      <c r="E16" s="43">
        <v>81978</v>
      </c>
      <c r="F16" s="43">
        <v>4486</v>
      </c>
      <c r="G16" s="43">
        <v>3510</v>
      </c>
      <c r="H16" s="43">
        <v>4187</v>
      </c>
      <c r="I16" s="43">
        <v>3319</v>
      </c>
      <c r="J16" s="43">
        <v>-986</v>
      </c>
      <c r="K16" s="43">
        <v>-486</v>
      </c>
      <c r="L16" s="43">
        <v>15.1</v>
      </c>
      <c r="M16" s="43">
        <v>199.1</v>
      </c>
      <c r="N16" s="43">
        <v>1335.3</v>
      </c>
      <c r="O16" s="43">
        <v>1254</v>
      </c>
      <c r="P16" s="43">
        <v>0</v>
      </c>
      <c r="Q16" s="43">
        <v>0</v>
      </c>
      <c r="R16" s="17">
        <v>108</v>
      </c>
      <c r="S16" s="17">
        <v>100</v>
      </c>
      <c r="T16" s="17">
        <v>3437.5</v>
      </c>
      <c r="U16" s="17">
        <v>3780.33</v>
      </c>
      <c r="V16" s="17">
        <v>0</v>
      </c>
      <c r="W16" s="25">
        <v>0</v>
      </c>
    </row>
    <row r="17" spans="2:23" ht="21" customHeight="1" x14ac:dyDescent="0.2">
      <c r="B17" s="35" t="s">
        <v>7</v>
      </c>
      <c r="C17" s="20">
        <v>1125761</v>
      </c>
      <c r="D17" s="43">
        <v>426479</v>
      </c>
      <c r="E17" s="43">
        <v>508830</v>
      </c>
      <c r="F17" s="43">
        <v>266217</v>
      </c>
      <c r="G17" s="43">
        <v>245923</v>
      </c>
      <c r="H17" s="43">
        <v>139847</v>
      </c>
      <c r="I17" s="43">
        <v>128984</v>
      </c>
      <c r="J17" s="43">
        <v>122682</v>
      </c>
      <c r="K17" s="43">
        <v>95426</v>
      </c>
      <c r="L17" s="43">
        <v>2723.7</v>
      </c>
      <c r="M17" s="43">
        <v>1750.7</v>
      </c>
      <c r="N17" s="43">
        <v>98478.8</v>
      </c>
      <c r="O17" s="43">
        <v>144341.29999999999</v>
      </c>
      <c r="P17" s="43">
        <v>11887.2</v>
      </c>
      <c r="Q17" s="43">
        <v>32761.7</v>
      </c>
      <c r="R17" s="17">
        <v>1165</v>
      </c>
      <c r="S17" s="17">
        <v>1137</v>
      </c>
      <c r="T17" s="17">
        <v>12006.09</v>
      </c>
      <c r="U17" s="17">
        <v>12288.46</v>
      </c>
      <c r="V17" s="17">
        <v>0</v>
      </c>
      <c r="W17" s="25">
        <v>0</v>
      </c>
    </row>
    <row r="18" spans="2:23" ht="36" customHeight="1" x14ac:dyDescent="0.2">
      <c r="B18" s="35" t="s">
        <v>8</v>
      </c>
      <c r="C18" s="20">
        <v>1125689</v>
      </c>
      <c r="D18" s="43">
        <v>247294</v>
      </c>
      <c r="E18" s="43">
        <v>233009</v>
      </c>
      <c r="F18" s="43">
        <v>46907</v>
      </c>
      <c r="G18" s="43">
        <v>14817</v>
      </c>
      <c r="H18" s="43">
        <v>38544</v>
      </c>
      <c r="I18" s="43">
        <v>14463</v>
      </c>
      <c r="J18" s="43">
        <v>4022</v>
      </c>
      <c r="K18" s="43">
        <v>-6214</v>
      </c>
      <c r="L18" s="43">
        <v>1045</v>
      </c>
      <c r="M18" s="43">
        <v>633</v>
      </c>
      <c r="N18" s="43">
        <v>18169.3</v>
      </c>
      <c r="O18" s="43">
        <v>11226.4</v>
      </c>
      <c r="P18" s="43">
        <v>88.9</v>
      </c>
      <c r="Q18" s="43">
        <v>0</v>
      </c>
      <c r="R18" s="17">
        <v>445</v>
      </c>
      <c r="S18" s="17">
        <v>216</v>
      </c>
      <c r="T18" s="17">
        <v>5161.95</v>
      </c>
      <c r="U18" s="17">
        <v>5225.1499999999996</v>
      </c>
      <c r="V18" s="17">
        <v>0</v>
      </c>
      <c r="W18" s="25">
        <v>0</v>
      </c>
    </row>
    <row r="19" spans="2:23" ht="19.5" customHeight="1" x14ac:dyDescent="0.2">
      <c r="B19" s="35" t="s">
        <v>9</v>
      </c>
      <c r="C19" s="19">
        <v>21720000</v>
      </c>
      <c r="D19" s="43">
        <v>424735</v>
      </c>
      <c r="E19" s="43">
        <v>472084</v>
      </c>
      <c r="F19" s="43">
        <v>186250</v>
      </c>
      <c r="G19" s="43">
        <v>204185</v>
      </c>
      <c r="H19" s="43">
        <v>72000</v>
      </c>
      <c r="I19" s="43">
        <v>90460</v>
      </c>
      <c r="J19" s="43">
        <v>73173</v>
      </c>
      <c r="K19" s="43">
        <v>63052</v>
      </c>
      <c r="L19" s="43">
        <v>12203</v>
      </c>
      <c r="M19" s="43">
        <v>25283</v>
      </c>
      <c r="N19" s="43">
        <v>60859</v>
      </c>
      <c r="O19" s="43">
        <v>108060</v>
      </c>
      <c r="P19" s="43">
        <v>7356</v>
      </c>
      <c r="Q19" s="43">
        <v>46994</v>
      </c>
      <c r="R19" s="17">
        <v>618</v>
      </c>
      <c r="S19" s="17">
        <v>642</v>
      </c>
      <c r="T19" s="17">
        <v>15688.08</v>
      </c>
      <c r="U19" s="17">
        <v>18263.5</v>
      </c>
      <c r="V19" s="17">
        <v>0</v>
      </c>
      <c r="W19" s="25">
        <v>0</v>
      </c>
    </row>
    <row r="20" spans="2:23" ht="19.5" customHeight="1" x14ac:dyDescent="0.2">
      <c r="B20" s="35" t="s">
        <v>10</v>
      </c>
      <c r="C20" s="21">
        <v>1125815</v>
      </c>
      <c r="D20" s="43">
        <v>494845</v>
      </c>
      <c r="E20" s="43">
        <v>542696</v>
      </c>
      <c r="F20" s="43">
        <v>271737</v>
      </c>
      <c r="G20" s="43">
        <v>315030</v>
      </c>
      <c r="H20" s="43">
        <v>200016</v>
      </c>
      <c r="I20" s="43">
        <v>241161</v>
      </c>
      <c r="J20" s="43">
        <v>46505</v>
      </c>
      <c r="K20" s="43">
        <v>49898</v>
      </c>
      <c r="L20" s="43">
        <v>6963</v>
      </c>
      <c r="M20" s="43">
        <v>15257</v>
      </c>
      <c r="N20" s="43">
        <v>97643</v>
      </c>
      <c r="O20" s="43">
        <v>121069</v>
      </c>
      <c r="P20" s="43">
        <v>10297</v>
      </c>
      <c r="Q20" s="43">
        <v>16871</v>
      </c>
      <c r="R20" s="17">
        <v>1432</v>
      </c>
      <c r="S20" s="17">
        <v>1407</v>
      </c>
      <c r="T20" s="17">
        <v>11109.15</v>
      </c>
      <c r="U20" s="17">
        <v>15137.61</v>
      </c>
      <c r="V20" s="17">
        <v>0</v>
      </c>
      <c r="W20" s="25">
        <v>0</v>
      </c>
    </row>
    <row r="21" spans="2:23" x14ac:dyDescent="0.2">
      <c r="B21" s="35" t="s">
        <v>11</v>
      </c>
      <c r="C21" s="20">
        <v>1125672</v>
      </c>
      <c r="D21" s="43">
        <v>2220104</v>
      </c>
      <c r="E21" s="43">
        <v>2143233</v>
      </c>
      <c r="F21" s="43">
        <v>829330</v>
      </c>
      <c r="G21" s="43">
        <v>597728</v>
      </c>
      <c r="H21" s="43">
        <v>430553</v>
      </c>
      <c r="I21" s="43">
        <v>459924</v>
      </c>
      <c r="J21" s="43">
        <v>350063</v>
      </c>
      <c r="K21" s="43">
        <v>107611</v>
      </c>
      <c r="L21" s="43">
        <v>841.1</v>
      </c>
      <c r="M21" s="43">
        <v>3786</v>
      </c>
      <c r="N21" s="43">
        <v>422118</v>
      </c>
      <c r="O21" s="43">
        <v>402227</v>
      </c>
      <c r="P21" s="43">
        <v>152660</v>
      </c>
      <c r="Q21" s="43">
        <v>121713</v>
      </c>
      <c r="R21" s="17">
        <v>3998</v>
      </c>
      <c r="S21" s="17">
        <v>4167</v>
      </c>
      <c r="T21" s="17">
        <v>6934.78</v>
      </c>
      <c r="U21" s="17">
        <v>8553.74</v>
      </c>
      <c r="V21" s="17">
        <v>0</v>
      </c>
      <c r="W21" s="25">
        <v>0</v>
      </c>
    </row>
    <row r="22" spans="2:23" ht="21.75" customHeight="1" x14ac:dyDescent="0.2">
      <c r="B22" s="35" t="s">
        <v>12</v>
      </c>
      <c r="C22" s="19">
        <v>25958804</v>
      </c>
      <c r="D22" s="43">
        <v>13996</v>
      </c>
      <c r="E22" s="43">
        <v>26446.7</v>
      </c>
      <c r="F22" s="43">
        <v>16573</v>
      </c>
      <c r="G22" s="43">
        <v>22695</v>
      </c>
      <c r="H22" s="43">
        <v>6201</v>
      </c>
      <c r="I22" s="43">
        <v>8332</v>
      </c>
      <c r="J22" s="43">
        <v>6093</v>
      </c>
      <c r="K22" s="43">
        <v>7999</v>
      </c>
      <c r="L22" s="43">
        <v>0</v>
      </c>
      <c r="M22" s="43">
        <v>11</v>
      </c>
      <c r="N22" s="43">
        <v>7854</v>
      </c>
      <c r="O22" s="43">
        <v>10620</v>
      </c>
      <c r="P22" s="43">
        <v>963</v>
      </c>
      <c r="Q22" s="43">
        <v>2099</v>
      </c>
      <c r="R22" s="17">
        <v>109</v>
      </c>
      <c r="S22" s="17">
        <v>110</v>
      </c>
      <c r="T22" s="17">
        <v>6529.05</v>
      </c>
      <c r="U22" s="17">
        <v>9016.2099999999991</v>
      </c>
      <c r="V22" s="17">
        <v>0</v>
      </c>
      <c r="W22" s="25">
        <v>0</v>
      </c>
    </row>
    <row r="23" spans="2:23" ht="19.5" customHeight="1" x14ac:dyDescent="0.2">
      <c r="B23" s="35" t="s">
        <v>13</v>
      </c>
      <c r="C23" s="20">
        <v>1125755</v>
      </c>
      <c r="D23" s="43">
        <v>2816504</v>
      </c>
      <c r="E23" s="43">
        <v>2909624</v>
      </c>
      <c r="F23" s="43">
        <v>501557</v>
      </c>
      <c r="G23" s="43">
        <v>391023</v>
      </c>
      <c r="H23" s="43">
        <v>316226</v>
      </c>
      <c r="I23" s="43">
        <v>285650</v>
      </c>
      <c r="J23" s="43">
        <v>280377</v>
      </c>
      <c r="K23" s="43">
        <v>157194</v>
      </c>
      <c r="L23" s="43">
        <v>13415</v>
      </c>
      <c r="M23" s="43">
        <v>55458</v>
      </c>
      <c r="N23" s="43">
        <v>340294</v>
      </c>
      <c r="O23" s="43">
        <v>255737</v>
      </c>
      <c r="P23" s="43">
        <v>87621</v>
      </c>
      <c r="Q23" s="43">
        <v>97397</v>
      </c>
      <c r="R23" s="17">
        <v>3473</v>
      </c>
      <c r="S23" s="17">
        <v>3442</v>
      </c>
      <c r="T23" s="17">
        <v>7433.04</v>
      </c>
      <c r="U23" s="17">
        <v>8501.99</v>
      </c>
      <c r="V23" s="17">
        <v>0</v>
      </c>
      <c r="W23" s="25">
        <v>0</v>
      </c>
    </row>
    <row r="24" spans="2:23" ht="21.75" customHeight="1" x14ac:dyDescent="0.2">
      <c r="B24" s="35" t="s">
        <v>14</v>
      </c>
      <c r="C24" s="20">
        <v>1125608</v>
      </c>
      <c r="D24" s="43">
        <v>255517</v>
      </c>
      <c r="E24" s="43">
        <v>256619</v>
      </c>
      <c r="F24" s="43">
        <v>18630</v>
      </c>
      <c r="G24" s="43">
        <v>21788</v>
      </c>
      <c r="H24" s="43">
        <v>6606</v>
      </c>
      <c r="I24" s="43">
        <v>7222</v>
      </c>
      <c r="J24" s="43">
        <v>2596</v>
      </c>
      <c r="K24" s="43">
        <v>5999</v>
      </c>
      <c r="L24" s="43">
        <v>2324</v>
      </c>
      <c r="M24" s="43">
        <v>325</v>
      </c>
      <c r="N24" s="43">
        <v>15823.5</v>
      </c>
      <c r="O24" s="43">
        <v>14195.9</v>
      </c>
      <c r="P24" s="43">
        <v>6855.1</v>
      </c>
      <c r="Q24" s="43">
        <v>2594.1</v>
      </c>
      <c r="R24" s="17">
        <v>41</v>
      </c>
      <c r="S24" s="17">
        <v>39</v>
      </c>
      <c r="T24" s="17">
        <v>13344.31</v>
      </c>
      <c r="U24" s="17">
        <v>18669.66</v>
      </c>
      <c r="V24" s="17">
        <v>0</v>
      </c>
      <c r="W24" s="25">
        <v>0</v>
      </c>
    </row>
    <row r="25" spans="2:23" ht="15" customHeight="1" x14ac:dyDescent="0.2">
      <c r="B25" s="35" t="s">
        <v>15</v>
      </c>
      <c r="C25" s="20">
        <v>1125666</v>
      </c>
      <c r="D25" s="43">
        <v>2039478</v>
      </c>
      <c r="E25" s="43">
        <v>2262346</v>
      </c>
      <c r="F25" s="43">
        <v>248526.1</v>
      </c>
      <c r="G25" s="43">
        <v>242545</v>
      </c>
      <c r="H25" s="43">
        <v>89539</v>
      </c>
      <c r="I25" s="43">
        <v>91429</v>
      </c>
      <c r="J25" s="43">
        <v>251343.1</v>
      </c>
      <c r="K25" s="43">
        <v>163269</v>
      </c>
      <c r="L25" s="43">
        <v>0</v>
      </c>
      <c r="M25" s="43">
        <v>0</v>
      </c>
      <c r="N25" s="43">
        <v>177707.2</v>
      </c>
      <c r="O25" s="43">
        <v>250958.1</v>
      </c>
      <c r="P25" s="43">
        <v>52691.6</v>
      </c>
      <c r="Q25" s="43">
        <v>108372.5</v>
      </c>
      <c r="R25" s="17">
        <v>944</v>
      </c>
      <c r="S25" s="17">
        <v>940</v>
      </c>
      <c r="T25" s="17">
        <v>9158.25</v>
      </c>
      <c r="U25" s="17">
        <v>11439.5</v>
      </c>
      <c r="V25" s="17">
        <v>0</v>
      </c>
      <c r="W25" s="25">
        <v>0</v>
      </c>
    </row>
    <row r="26" spans="2:23" ht="36.75" customHeight="1" x14ac:dyDescent="0.2">
      <c r="B26" s="35" t="s">
        <v>16</v>
      </c>
      <c r="C26" s="19">
        <v>30058275</v>
      </c>
      <c r="D26" s="43">
        <v>51967</v>
      </c>
      <c r="E26" s="43">
        <v>62269</v>
      </c>
      <c r="F26" s="43">
        <v>22791.5</v>
      </c>
      <c r="G26" s="43">
        <v>28856.400000000001</v>
      </c>
      <c r="H26" s="43">
        <v>9335.2000000000007</v>
      </c>
      <c r="I26" s="43">
        <v>13229</v>
      </c>
      <c r="J26" s="43">
        <v>12477.6</v>
      </c>
      <c r="K26" s="43">
        <v>9872.7000000000007</v>
      </c>
      <c r="L26" s="43">
        <v>224.5</v>
      </c>
      <c r="M26" s="43">
        <v>1680.8</v>
      </c>
      <c r="N26" s="43">
        <v>13401.9</v>
      </c>
      <c r="O26" s="43">
        <v>24485.4</v>
      </c>
      <c r="P26" s="43">
        <v>1899.5</v>
      </c>
      <c r="Q26" s="43">
        <v>8393.7999999999993</v>
      </c>
      <c r="R26" s="17">
        <v>172</v>
      </c>
      <c r="S26" s="17">
        <v>166</v>
      </c>
      <c r="T26" s="17">
        <v>7584.11</v>
      </c>
      <c r="U26" s="17">
        <v>11872.59</v>
      </c>
      <c r="V26" s="17">
        <v>0</v>
      </c>
      <c r="W26" s="25">
        <v>0</v>
      </c>
    </row>
    <row r="27" spans="2:23" ht="19.5" customHeight="1" x14ac:dyDescent="0.2">
      <c r="B27" s="35" t="s">
        <v>17</v>
      </c>
      <c r="C27" s="20">
        <v>1125809</v>
      </c>
      <c r="D27" s="43">
        <v>36020</v>
      </c>
      <c r="E27" s="43">
        <v>32407</v>
      </c>
      <c r="F27" s="43">
        <v>17826</v>
      </c>
      <c r="G27" s="43">
        <v>4998</v>
      </c>
      <c r="H27" s="43">
        <v>16453</v>
      </c>
      <c r="I27" s="43">
        <v>12094</v>
      </c>
      <c r="J27" s="43">
        <v>327</v>
      </c>
      <c r="K27" s="43">
        <v>-9112</v>
      </c>
      <c r="L27" s="43">
        <v>228</v>
      </c>
      <c r="M27" s="43">
        <v>11.7</v>
      </c>
      <c r="N27" s="43">
        <v>7498</v>
      </c>
      <c r="O27" s="43">
        <v>3992</v>
      </c>
      <c r="P27" s="43">
        <v>237</v>
      </c>
      <c r="Q27" s="43">
        <v>0</v>
      </c>
      <c r="R27" s="17">
        <v>422</v>
      </c>
      <c r="S27" s="17">
        <v>368</v>
      </c>
      <c r="T27" s="17">
        <v>3130.25</v>
      </c>
      <c r="U27" s="17">
        <v>3360.73</v>
      </c>
      <c r="V27" s="17">
        <v>0</v>
      </c>
      <c r="W27" s="25">
        <v>954.7</v>
      </c>
    </row>
    <row r="28" spans="2:23" ht="21.75" customHeight="1" x14ac:dyDescent="0.2">
      <c r="B28" s="35" t="s">
        <v>18</v>
      </c>
      <c r="C28" s="20">
        <v>1125703</v>
      </c>
      <c r="D28" s="43">
        <v>23706</v>
      </c>
      <c r="E28" s="43">
        <v>22604</v>
      </c>
      <c r="F28" s="43">
        <v>1516</v>
      </c>
      <c r="G28" s="43">
        <v>2057</v>
      </c>
      <c r="H28" s="43">
        <v>2444</v>
      </c>
      <c r="I28" s="43">
        <v>2266</v>
      </c>
      <c r="J28" s="43">
        <v>-1697</v>
      </c>
      <c r="K28" s="43">
        <v>-968</v>
      </c>
      <c r="L28" s="43">
        <v>5.9</v>
      </c>
      <c r="M28" s="43">
        <v>0</v>
      </c>
      <c r="N28" s="43">
        <v>1025.7</v>
      </c>
      <c r="O28" s="43">
        <v>739.7</v>
      </c>
      <c r="P28" s="43">
        <v>0</v>
      </c>
      <c r="Q28" s="43">
        <v>0</v>
      </c>
      <c r="R28" s="17">
        <v>64</v>
      </c>
      <c r="S28" s="17">
        <v>64</v>
      </c>
      <c r="T28" s="17">
        <v>3647.92</v>
      </c>
      <c r="U28" s="17">
        <v>3733.33</v>
      </c>
      <c r="V28" s="17">
        <v>103.8</v>
      </c>
      <c r="W28" s="25">
        <v>0</v>
      </c>
    </row>
    <row r="29" spans="2:23" ht="23.25" customHeight="1" x14ac:dyDescent="0.2">
      <c r="B29" s="35" t="s">
        <v>19</v>
      </c>
      <c r="C29" s="19">
        <v>19290012</v>
      </c>
      <c r="D29" s="43">
        <v>491655</v>
      </c>
      <c r="E29" s="43">
        <v>514769</v>
      </c>
      <c r="F29" s="43">
        <v>246619</v>
      </c>
      <c r="G29" s="43">
        <v>192104</v>
      </c>
      <c r="H29" s="43">
        <v>101574</v>
      </c>
      <c r="I29" s="43">
        <v>100944</v>
      </c>
      <c r="J29" s="43">
        <v>143181</v>
      </c>
      <c r="K29" s="43">
        <v>67422</v>
      </c>
      <c r="L29" s="43">
        <v>2455</v>
      </c>
      <c r="M29" s="43">
        <v>2976</v>
      </c>
      <c r="N29" s="43">
        <v>93869</v>
      </c>
      <c r="O29" s="43">
        <v>143029</v>
      </c>
      <c r="P29" s="43">
        <v>20705</v>
      </c>
      <c r="Q29" s="43">
        <v>44829</v>
      </c>
      <c r="R29" s="17">
        <v>669</v>
      </c>
      <c r="S29" s="17">
        <v>698</v>
      </c>
      <c r="T29" s="17">
        <v>10910.81</v>
      </c>
      <c r="U29" s="17">
        <v>10901</v>
      </c>
      <c r="V29" s="17">
        <v>0</v>
      </c>
      <c r="W29" s="25">
        <v>0</v>
      </c>
    </row>
    <row r="30" spans="2:23" ht="19.5" customHeight="1" x14ac:dyDescent="0.2">
      <c r="B30" s="35" t="s">
        <v>20</v>
      </c>
      <c r="C30" s="20">
        <v>3150102</v>
      </c>
      <c r="D30" s="43">
        <v>151761</v>
      </c>
      <c r="E30" s="43">
        <v>161047</v>
      </c>
      <c r="F30" s="43">
        <v>5439</v>
      </c>
      <c r="G30" s="43">
        <v>19983</v>
      </c>
      <c r="H30" s="43">
        <v>24829</v>
      </c>
      <c r="I30" s="43">
        <v>40079</v>
      </c>
      <c r="J30" s="43">
        <v>-11172</v>
      </c>
      <c r="K30" s="43">
        <v>-4713</v>
      </c>
      <c r="L30" s="43">
        <v>44</v>
      </c>
      <c r="M30" s="43">
        <v>338</v>
      </c>
      <c r="N30" s="43">
        <v>10313</v>
      </c>
      <c r="O30" s="43">
        <v>10440</v>
      </c>
      <c r="P30" s="43">
        <v>0</v>
      </c>
      <c r="Q30" s="43">
        <v>17</v>
      </c>
      <c r="R30" s="17">
        <v>960</v>
      </c>
      <c r="S30" s="17">
        <v>910</v>
      </c>
      <c r="T30" s="17">
        <v>2683.77</v>
      </c>
      <c r="U30" s="17">
        <v>3496.63</v>
      </c>
      <c r="V30" s="17">
        <v>1241.9000000000001</v>
      </c>
      <c r="W30" s="25">
        <v>0</v>
      </c>
    </row>
    <row r="31" spans="2:23" ht="21" customHeight="1" x14ac:dyDescent="0.2">
      <c r="B31" s="35" t="s">
        <v>21</v>
      </c>
      <c r="C31" s="20">
        <v>1126996</v>
      </c>
      <c r="D31" s="43">
        <v>4730</v>
      </c>
      <c r="E31" s="43">
        <v>6018</v>
      </c>
      <c r="F31" s="43">
        <v>2404</v>
      </c>
      <c r="G31" s="43">
        <v>3092</v>
      </c>
      <c r="H31" s="43">
        <v>1994</v>
      </c>
      <c r="I31" s="43">
        <v>2681</v>
      </c>
      <c r="J31" s="43">
        <v>-89</v>
      </c>
      <c r="K31" s="43">
        <v>3</v>
      </c>
      <c r="L31" s="43">
        <v>5</v>
      </c>
      <c r="M31" s="43">
        <v>11</v>
      </c>
      <c r="N31" s="43">
        <v>1430</v>
      </c>
      <c r="O31" s="43">
        <v>2071</v>
      </c>
      <c r="P31" s="43">
        <v>1</v>
      </c>
      <c r="Q31" s="43">
        <v>4</v>
      </c>
      <c r="R31" s="17">
        <v>103</v>
      </c>
      <c r="S31" s="17">
        <v>99</v>
      </c>
      <c r="T31" s="17">
        <v>2165.0500000000002</v>
      </c>
      <c r="U31" s="17">
        <v>2677.61</v>
      </c>
      <c r="V31" s="17">
        <v>0</v>
      </c>
      <c r="W31" s="25">
        <v>0</v>
      </c>
    </row>
    <row r="32" spans="2:23" ht="19.5" customHeight="1" x14ac:dyDescent="0.2">
      <c r="B32" s="35" t="s">
        <v>22</v>
      </c>
      <c r="C32" s="21">
        <v>1125206</v>
      </c>
      <c r="D32" s="43">
        <v>29745</v>
      </c>
      <c r="E32" s="43">
        <v>29239</v>
      </c>
      <c r="F32" s="43">
        <v>1142</v>
      </c>
      <c r="G32" s="43">
        <v>1841</v>
      </c>
      <c r="H32" s="43">
        <v>2173</v>
      </c>
      <c r="I32" s="43">
        <v>3387</v>
      </c>
      <c r="J32" s="43">
        <v>683</v>
      </c>
      <c r="K32" s="43">
        <v>-249</v>
      </c>
      <c r="L32" s="43">
        <v>3.7</v>
      </c>
      <c r="M32" s="43">
        <v>10</v>
      </c>
      <c r="N32" s="43">
        <v>1652.3</v>
      </c>
      <c r="O32" s="43">
        <v>1467</v>
      </c>
      <c r="P32" s="43">
        <v>0</v>
      </c>
      <c r="Q32" s="43">
        <v>92</v>
      </c>
      <c r="R32" s="17">
        <v>71</v>
      </c>
      <c r="S32" s="17">
        <v>78</v>
      </c>
      <c r="T32" s="17">
        <v>3294.84</v>
      </c>
      <c r="U32" s="17">
        <v>3696.58</v>
      </c>
      <c r="V32" s="17">
        <v>0</v>
      </c>
      <c r="W32" s="25">
        <v>0</v>
      </c>
    </row>
    <row r="33" spans="2:23" ht="21.75" customHeight="1" x14ac:dyDescent="0.2">
      <c r="B33" s="35" t="s">
        <v>23</v>
      </c>
      <c r="C33" s="20">
        <v>1125695</v>
      </c>
      <c r="D33" s="43">
        <v>269823</v>
      </c>
      <c r="E33" s="43">
        <v>279998</v>
      </c>
      <c r="F33" s="43">
        <v>101336</v>
      </c>
      <c r="G33" s="43">
        <v>103640</v>
      </c>
      <c r="H33" s="43">
        <v>55622</v>
      </c>
      <c r="I33" s="43">
        <v>72513</v>
      </c>
      <c r="J33" s="43">
        <v>35041</v>
      </c>
      <c r="K33" s="43">
        <v>17981</v>
      </c>
      <c r="L33" s="43">
        <v>4061.4</v>
      </c>
      <c r="M33" s="43">
        <v>11262.9</v>
      </c>
      <c r="N33" s="43">
        <v>35906.699999999997</v>
      </c>
      <c r="O33" s="43">
        <v>60623.3</v>
      </c>
      <c r="P33" s="43">
        <v>4400</v>
      </c>
      <c r="Q33" s="43">
        <v>12323.8</v>
      </c>
      <c r="R33" s="17">
        <v>690</v>
      </c>
      <c r="S33" s="17">
        <v>692</v>
      </c>
      <c r="T33" s="17">
        <v>5822.51</v>
      </c>
      <c r="U33" s="17">
        <v>10510.67</v>
      </c>
      <c r="V33" s="17">
        <v>0</v>
      </c>
      <c r="W33" s="25">
        <v>0</v>
      </c>
    </row>
    <row r="34" spans="2:23" s="1" customFormat="1" ht="19.5" customHeight="1" x14ac:dyDescent="0.2">
      <c r="B34" s="61" t="s">
        <v>24</v>
      </c>
      <c r="C34" s="62">
        <v>1180568</v>
      </c>
      <c r="D34" s="43">
        <v>14218</v>
      </c>
      <c r="E34" s="43">
        <v>13732</v>
      </c>
      <c r="F34" s="43">
        <v>5190</v>
      </c>
      <c r="G34" s="43">
        <v>3655</v>
      </c>
      <c r="H34" s="43">
        <v>2193</v>
      </c>
      <c r="I34" s="43">
        <v>2223</v>
      </c>
      <c r="J34" s="43">
        <v>2917</v>
      </c>
      <c r="K34" s="43">
        <v>885</v>
      </c>
      <c r="L34" s="43">
        <v>0.5</v>
      </c>
      <c r="M34" s="43">
        <v>86.4</v>
      </c>
      <c r="N34" s="43">
        <v>2057.5</v>
      </c>
      <c r="O34" s="43">
        <v>2008.5</v>
      </c>
      <c r="P34" s="43">
        <v>479.9</v>
      </c>
      <c r="Q34" s="43">
        <v>730.7</v>
      </c>
      <c r="R34" s="7">
        <v>43</v>
      </c>
      <c r="S34" s="7">
        <v>38</v>
      </c>
      <c r="T34" s="7">
        <v>6577.13</v>
      </c>
      <c r="U34" s="7">
        <v>6965.79</v>
      </c>
      <c r="V34" s="7">
        <v>0</v>
      </c>
      <c r="W34" s="65">
        <v>0</v>
      </c>
    </row>
    <row r="35" spans="2:23" ht="17.25" customHeight="1" x14ac:dyDescent="0.2">
      <c r="B35" s="35" t="s">
        <v>25</v>
      </c>
      <c r="C35" s="20">
        <v>1125637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7">
        <v>48</v>
      </c>
      <c r="S35" s="17">
        <v>38</v>
      </c>
      <c r="T35" s="17">
        <v>3945.49</v>
      </c>
      <c r="U35" s="17">
        <v>4517.54</v>
      </c>
      <c r="V35" s="17">
        <v>106</v>
      </c>
      <c r="W35" s="25">
        <v>2004.1</v>
      </c>
    </row>
    <row r="36" spans="2:23" s="1" customFormat="1" ht="21.75" customHeight="1" x14ac:dyDescent="0.2">
      <c r="B36" s="61" t="s">
        <v>26</v>
      </c>
      <c r="C36" s="62">
        <v>1128110</v>
      </c>
      <c r="D36" s="43">
        <v>28841</v>
      </c>
      <c r="E36" s="43">
        <v>30931</v>
      </c>
      <c r="F36" s="43">
        <v>14037</v>
      </c>
      <c r="G36" s="43">
        <v>10665</v>
      </c>
      <c r="H36" s="43">
        <v>12138</v>
      </c>
      <c r="I36" s="43">
        <v>9199</v>
      </c>
      <c r="J36" s="43">
        <v>189.4</v>
      </c>
      <c r="K36" s="43">
        <v>64</v>
      </c>
      <c r="L36" s="43">
        <v>127</v>
      </c>
      <c r="M36" s="43">
        <v>101</v>
      </c>
      <c r="N36" s="43">
        <v>1779.9</v>
      </c>
      <c r="O36" s="43">
        <v>4502.8</v>
      </c>
      <c r="P36" s="43">
        <v>23</v>
      </c>
      <c r="Q36" s="43">
        <v>95.7</v>
      </c>
      <c r="R36" s="7">
        <v>265</v>
      </c>
      <c r="S36" s="7">
        <v>255</v>
      </c>
      <c r="T36" s="7">
        <v>3131.07</v>
      </c>
      <c r="U36" s="7">
        <v>4108.1000000000004</v>
      </c>
      <c r="V36" s="7">
        <v>0</v>
      </c>
      <c r="W36" s="7">
        <v>0</v>
      </c>
    </row>
    <row r="37" spans="2:23" s="1" customFormat="1" ht="22.5" customHeight="1" x14ac:dyDescent="0.2">
      <c r="B37" s="61" t="s">
        <v>27</v>
      </c>
      <c r="C37" s="62">
        <v>4704790</v>
      </c>
      <c r="D37" s="43">
        <v>3008221</v>
      </c>
      <c r="E37" s="43">
        <v>3156481</v>
      </c>
      <c r="F37" s="43">
        <v>1154979</v>
      </c>
      <c r="G37" s="43">
        <v>1168658</v>
      </c>
      <c r="H37" s="43">
        <v>381525</v>
      </c>
      <c r="I37" s="43">
        <v>419275</v>
      </c>
      <c r="J37" s="43">
        <v>580592</v>
      </c>
      <c r="K37" s="43">
        <v>494025</v>
      </c>
      <c r="L37" s="43">
        <v>26599</v>
      </c>
      <c r="M37" s="43">
        <v>90510</v>
      </c>
      <c r="N37" s="43">
        <v>512433</v>
      </c>
      <c r="O37" s="43">
        <v>755399</v>
      </c>
      <c r="P37" s="43">
        <v>157523</v>
      </c>
      <c r="Q37" s="43">
        <v>295192</v>
      </c>
      <c r="R37" s="7">
        <v>2746</v>
      </c>
      <c r="S37" s="7">
        <v>2661</v>
      </c>
      <c r="T37" s="7">
        <v>11495.77</v>
      </c>
      <c r="U37" s="7">
        <v>17395.62</v>
      </c>
      <c r="V37" s="7">
        <v>0</v>
      </c>
      <c r="W37" s="7">
        <v>0</v>
      </c>
    </row>
    <row r="38" spans="2:23" ht="36" customHeight="1" x14ac:dyDescent="0.2">
      <c r="B38" s="63" t="s">
        <v>58</v>
      </c>
      <c r="C38" s="20">
        <v>1125821</v>
      </c>
      <c r="D38" s="43">
        <v>268645</v>
      </c>
      <c r="E38" s="43">
        <v>282461</v>
      </c>
      <c r="F38" s="43">
        <v>300337</v>
      </c>
      <c r="G38" s="43">
        <v>238231</v>
      </c>
      <c r="H38" s="43">
        <v>241527</v>
      </c>
      <c r="I38" s="43">
        <v>221578</v>
      </c>
      <c r="J38" s="43">
        <v>25862</v>
      </c>
      <c r="K38" s="43">
        <v>2009</v>
      </c>
      <c r="L38" s="43">
        <v>3624</v>
      </c>
      <c r="M38" s="43">
        <v>2983</v>
      </c>
      <c r="N38" s="43">
        <v>23095.7</v>
      </c>
      <c r="O38" s="43">
        <v>42811.6</v>
      </c>
      <c r="P38" s="43">
        <v>4219.5</v>
      </c>
      <c r="Q38" s="43">
        <v>17201.3</v>
      </c>
      <c r="R38" s="17">
        <v>1931</v>
      </c>
      <c r="S38" s="17">
        <v>1835</v>
      </c>
      <c r="T38" s="17">
        <v>2923.02</v>
      </c>
      <c r="U38" s="17">
        <v>3097.49</v>
      </c>
      <c r="V38" s="17">
        <v>0</v>
      </c>
      <c r="W38" s="17">
        <v>0</v>
      </c>
    </row>
    <row r="39" spans="2:23" ht="44.25" customHeight="1" x14ac:dyDescent="0.2">
      <c r="B39" s="44" t="s">
        <v>67</v>
      </c>
      <c r="C39" s="45"/>
      <c r="D39" s="46">
        <f>SUM(D40:D44)</f>
        <v>3929516</v>
      </c>
      <c r="E39" s="46">
        <f t="shared" ref="E39:Q39" si="5">SUM(E40:E44)</f>
        <v>4127584.2</v>
      </c>
      <c r="F39" s="46">
        <f t="shared" si="5"/>
        <v>1847678.2</v>
      </c>
      <c r="G39" s="46">
        <f t="shared" si="5"/>
        <v>2177961.2000000002</v>
      </c>
      <c r="H39" s="46">
        <f t="shared" si="5"/>
        <v>1726252.9</v>
      </c>
      <c r="I39" s="46">
        <f t="shared" si="5"/>
        <v>1910272.3</v>
      </c>
      <c r="J39" s="46">
        <f t="shared" si="5"/>
        <v>5367</v>
      </c>
      <c r="K39" s="46">
        <f t="shared" si="5"/>
        <v>14913.1</v>
      </c>
      <c r="L39" s="46">
        <f t="shared" si="5"/>
        <v>1833.1</v>
      </c>
      <c r="M39" s="46">
        <f t="shared" si="5"/>
        <v>25260</v>
      </c>
      <c r="N39" s="46">
        <f t="shared" si="5"/>
        <v>608398.6</v>
      </c>
      <c r="O39" s="46">
        <f t="shared" si="5"/>
        <v>566123.30000000005</v>
      </c>
      <c r="P39" s="46">
        <f t="shared" si="5"/>
        <v>9488.9</v>
      </c>
      <c r="Q39" s="46">
        <f t="shared" si="5"/>
        <v>323.7</v>
      </c>
      <c r="R39" s="46">
        <f>R40+R41+R42+R43+R45+R44</f>
        <v>79678</v>
      </c>
      <c r="S39" s="46">
        <f>S40+S41+S42+S43+S44+S45</f>
        <v>76153</v>
      </c>
      <c r="T39" s="46">
        <f t="shared" ref="T39:W39" si="6">T40+T41+T42+T43+T44+T45</f>
        <v>26817</v>
      </c>
      <c r="U39" s="46">
        <f t="shared" si="6"/>
        <v>32482.29</v>
      </c>
      <c r="V39" s="46">
        <f t="shared" si="6"/>
        <v>615</v>
      </c>
      <c r="W39" s="46">
        <f t="shared" si="6"/>
        <v>651.30000000000007</v>
      </c>
    </row>
    <row r="40" spans="2:23" ht="54" customHeight="1" x14ac:dyDescent="0.2">
      <c r="B40" s="42" t="s">
        <v>38</v>
      </c>
      <c r="C40" s="2" t="s">
        <v>54</v>
      </c>
      <c r="D40" s="7">
        <v>134.1</v>
      </c>
      <c r="E40" s="7">
        <v>97</v>
      </c>
      <c r="F40" s="7">
        <v>432.8</v>
      </c>
      <c r="G40" s="7">
        <v>154.6</v>
      </c>
      <c r="H40" s="7">
        <v>424.2</v>
      </c>
      <c r="I40" s="7">
        <v>153.9</v>
      </c>
      <c r="J40" s="7">
        <v>-47.5</v>
      </c>
      <c r="K40" s="7">
        <v>-31.9</v>
      </c>
      <c r="L40" s="7">
        <v>8.1</v>
      </c>
      <c r="M40" s="7">
        <v>0</v>
      </c>
      <c r="N40" s="7">
        <v>146.9</v>
      </c>
      <c r="O40" s="7">
        <v>77.3</v>
      </c>
      <c r="P40" s="7">
        <v>1.2</v>
      </c>
      <c r="Q40" s="7">
        <v>0.7</v>
      </c>
      <c r="R40" s="7">
        <v>12</v>
      </c>
      <c r="S40" s="7">
        <v>9</v>
      </c>
      <c r="T40" s="7">
        <v>2385</v>
      </c>
      <c r="U40" s="7">
        <v>1170</v>
      </c>
      <c r="V40" s="7">
        <v>0</v>
      </c>
      <c r="W40" s="16">
        <v>0</v>
      </c>
    </row>
    <row r="41" spans="2:23" ht="47.25" customHeight="1" x14ac:dyDescent="0.2">
      <c r="B41" s="42" t="s">
        <v>39</v>
      </c>
      <c r="C41" s="59">
        <v>24244451</v>
      </c>
      <c r="D41" s="7">
        <v>3847</v>
      </c>
      <c r="E41" s="7">
        <v>4718</v>
      </c>
      <c r="F41" s="7">
        <v>3356</v>
      </c>
      <c r="G41" s="7">
        <v>2834.1</v>
      </c>
      <c r="H41" s="7">
        <v>1737</v>
      </c>
      <c r="I41" s="7">
        <v>1376</v>
      </c>
      <c r="J41" s="7">
        <v>291</v>
      </c>
      <c r="K41" s="7">
        <v>651</v>
      </c>
      <c r="L41" s="7">
        <v>155</v>
      </c>
      <c r="M41" s="7">
        <v>6</v>
      </c>
      <c r="N41" s="7">
        <v>975</v>
      </c>
      <c r="O41" s="7">
        <v>1325</v>
      </c>
      <c r="P41" s="7">
        <v>26</v>
      </c>
      <c r="Q41" s="7">
        <v>323</v>
      </c>
      <c r="R41" s="7">
        <v>34</v>
      </c>
      <c r="S41" s="7">
        <v>32</v>
      </c>
      <c r="T41" s="7">
        <v>4214</v>
      </c>
      <c r="U41" s="7">
        <v>5596</v>
      </c>
      <c r="V41" s="7">
        <v>0</v>
      </c>
      <c r="W41" s="16">
        <v>0</v>
      </c>
    </row>
    <row r="42" spans="2:23" ht="87" customHeight="1" x14ac:dyDescent="0.2">
      <c r="B42" s="39" t="s">
        <v>40</v>
      </c>
      <c r="C42" s="2" t="s">
        <v>55</v>
      </c>
      <c r="D42" s="7">
        <v>729.9</v>
      </c>
      <c r="E42" s="7">
        <v>227.2</v>
      </c>
      <c r="F42" s="7">
        <v>2071.4</v>
      </c>
      <c r="G42" s="7">
        <v>403.5</v>
      </c>
      <c r="H42" s="7">
        <v>-1849.3</v>
      </c>
      <c r="I42" s="7">
        <v>-636.6</v>
      </c>
      <c r="J42" s="7">
        <v>24.5</v>
      </c>
      <c r="K42" s="7">
        <v>-351</v>
      </c>
      <c r="L42" s="7">
        <v>2</v>
      </c>
      <c r="M42" s="7">
        <v>0</v>
      </c>
      <c r="N42" s="7">
        <v>557.70000000000005</v>
      </c>
      <c r="O42" s="7">
        <v>258</v>
      </c>
      <c r="P42" s="7">
        <v>3.7</v>
      </c>
      <c r="Q42" s="7">
        <v>0</v>
      </c>
      <c r="R42" s="7">
        <v>17</v>
      </c>
      <c r="S42" s="7">
        <v>10</v>
      </c>
      <c r="T42" s="7">
        <v>4524</v>
      </c>
      <c r="U42" s="7">
        <v>5132.29</v>
      </c>
      <c r="V42" s="7">
        <v>0</v>
      </c>
      <c r="W42" s="16">
        <v>10.199999999999999</v>
      </c>
    </row>
    <row r="43" spans="2:23" s="1" customFormat="1" ht="24" customHeight="1" x14ac:dyDescent="0.2">
      <c r="B43" s="39" t="s">
        <v>31</v>
      </c>
      <c r="C43" s="60" t="s">
        <v>56</v>
      </c>
      <c r="D43" s="7">
        <v>405584</v>
      </c>
      <c r="E43" s="7">
        <v>393385</v>
      </c>
      <c r="F43" s="7">
        <v>10594</v>
      </c>
      <c r="G43" s="7">
        <v>18761</v>
      </c>
      <c r="H43" s="7">
        <v>19786</v>
      </c>
      <c r="I43" s="7">
        <v>20833</v>
      </c>
      <c r="J43" s="7">
        <v>-11023</v>
      </c>
      <c r="K43" s="7">
        <v>-4145</v>
      </c>
      <c r="L43" s="7">
        <v>313</v>
      </c>
      <c r="M43" s="7">
        <v>316</v>
      </c>
      <c r="N43" s="7">
        <v>6003</v>
      </c>
      <c r="O43" s="7">
        <v>5544</v>
      </c>
      <c r="P43" s="7">
        <v>0</v>
      </c>
      <c r="Q43" s="7">
        <v>0</v>
      </c>
      <c r="R43" s="7">
        <v>210</v>
      </c>
      <c r="S43" s="7">
        <v>209</v>
      </c>
      <c r="T43" s="7">
        <v>4498</v>
      </c>
      <c r="U43" s="7">
        <v>5480</v>
      </c>
      <c r="V43" s="7">
        <v>0</v>
      </c>
      <c r="W43" s="16">
        <v>0</v>
      </c>
    </row>
    <row r="44" spans="2:23" ht="54" customHeight="1" x14ac:dyDescent="0.2">
      <c r="B44" s="52" t="s">
        <v>41</v>
      </c>
      <c r="C44" s="60">
        <v>21560045</v>
      </c>
      <c r="D44" s="56">
        <v>3519221</v>
      </c>
      <c r="E44" s="56">
        <v>3729157</v>
      </c>
      <c r="F44" s="56">
        <v>1831224</v>
      </c>
      <c r="G44" s="56">
        <v>2155808</v>
      </c>
      <c r="H44" s="56">
        <v>1706155</v>
      </c>
      <c r="I44" s="56">
        <v>1888546</v>
      </c>
      <c r="J44" s="56">
        <v>16122</v>
      </c>
      <c r="K44" s="56">
        <v>18790</v>
      </c>
      <c r="L44" s="56">
        <v>1355</v>
      </c>
      <c r="M44" s="56">
        <v>24938</v>
      </c>
      <c r="N44" s="56">
        <v>600716</v>
      </c>
      <c r="O44" s="56">
        <v>558919</v>
      </c>
      <c r="P44" s="56">
        <v>9458</v>
      </c>
      <c r="Q44" s="58">
        <v>0</v>
      </c>
      <c r="R44" s="56">
        <v>76969</v>
      </c>
      <c r="S44" s="57">
        <v>73480</v>
      </c>
      <c r="T44" s="57">
        <v>1995</v>
      </c>
      <c r="U44" s="57">
        <v>2500</v>
      </c>
      <c r="V44" s="57">
        <v>0</v>
      </c>
      <c r="W44" s="57">
        <v>0</v>
      </c>
    </row>
    <row r="45" spans="2:23" ht="75" customHeight="1" x14ac:dyDescent="0.2">
      <c r="B45" s="66" t="s">
        <v>68</v>
      </c>
      <c r="C45" s="67"/>
      <c r="D45" s="68">
        <f>D46+D47+D48</f>
        <v>335408</v>
      </c>
      <c r="E45" s="68">
        <f t="shared" ref="E45:Q45" si="7">E46+E47+E48</f>
        <v>338054</v>
      </c>
      <c r="F45" s="68">
        <f t="shared" si="7"/>
        <v>139372</v>
      </c>
      <c r="G45" s="68">
        <f t="shared" si="7"/>
        <v>183319</v>
      </c>
      <c r="H45" s="68">
        <f t="shared" si="7"/>
        <v>131016.20000000001</v>
      </c>
      <c r="I45" s="68">
        <f t="shared" si="7"/>
        <v>146772.4</v>
      </c>
      <c r="J45" s="68">
        <f t="shared" si="7"/>
        <v>1326.4999999999998</v>
      </c>
      <c r="K45" s="68">
        <f t="shared" si="7"/>
        <v>18053.599999999999</v>
      </c>
      <c r="L45" s="68">
        <f t="shared" si="7"/>
        <v>6559.7999999999993</v>
      </c>
      <c r="M45" s="68">
        <f t="shared" si="7"/>
        <v>1418.8000000000002</v>
      </c>
      <c r="N45" s="68">
        <f t="shared" si="7"/>
        <v>40621.599999999999</v>
      </c>
      <c r="O45" s="68">
        <f t="shared" si="7"/>
        <v>70028.599999999991</v>
      </c>
      <c r="P45" s="68">
        <f t="shared" si="7"/>
        <v>3207.4</v>
      </c>
      <c r="Q45" s="68">
        <f t="shared" si="7"/>
        <v>6790.8</v>
      </c>
      <c r="R45" s="68">
        <f>R46+R47+R48</f>
        <v>2436</v>
      </c>
      <c r="S45" s="68">
        <f>S46+S47+S48</f>
        <v>2413</v>
      </c>
      <c r="T45" s="68">
        <f>T46+T47+T48</f>
        <v>9201</v>
      </c>
      <c r="U45" s="68">
        <f t="shared" ref="U45:W45" si="8">U46+U47+U48</f>
        <v>12604</v>
      </c>
      <c r="V45" s="68">
        <f t="shared" si="8"/>
        <v>615</v>
      </c>
      <c r="W45" s="68">
        <f t="shared" si="8"/>
        <v>641.1</v>
      </c>
    </row>
    <row r="46" spans="2:23" ht="47.25" x14ac:dyDescent="0.2">
      <c r="B46" s="53" t="s">
        <v>42</v>
      </c>
      <c r="C46" s="60" t="s">
        <v>65</v>
      </c>
      <c r="D46" s="58">
        <v>19515</v>
      </c>
      <c r="E46" s="58">
        <v>14174</v>
      </c>
      <c r="F46" s="58">
        <v>3755</v>
      </c>
      <c r="G46" s="58">
        <v>4752.8</v>
      </c>
      <c r="H46" s="58">
        <v>3702.1</v>
      </c>
      <c r="I46" s="58">
        <v>4750</v>
      </c>
      <c r="J46" s="58">
        <v>-1303.2</v>
      </c>
      <c r="K46" s="58">
        <v>-1598.2</v>
      </c>
      <c r="L46" s="58">
        <v>101.4</v>
      </c>
      <c r="M46" s="58">
        <v>157.4</v>
      </c>
      <c r="N46" s="58">
        <v>1820.6</v>
      </c>
      <c r="O46" s="58">
        <v>2195.1999999999998</v>
      </c>
      <c r="P46" s="58">
        <v>7.8</v>
      </c>
      <c r="Q46" s="58">
        <v>0</v>
      </c>
      <c r="R46" s="55">
        <v>205</v>
      </c>
      <c r="S46" s="55">
        <v>183</v>
      </c>
      <c r="T46" s="55">
        <v>2005</v>
      </c>
      <c r="U46" s="55">
        <v>2789</v>
      </c>
      <c r="V46" s="55">
        <v>0</v>
      </c>
      <c r="W46" s="55">
        <v>641.1</v>
      </c>
    </row>
    <row r="47" spans="2:23" ht="18.75" x14ac:dyDescent="0.2">
      <c r="B47" s="54" t="s">
        <v>53</v>
      </c>
      <c r="C47" s="60" t="s">
        <v>66</v>
      </c>
      <c r="D47" s="58">
        <v>29942</v>
      </c>
      <c r="E47" s="58">
        <v>29186</v>
      </c>
      <c r="F47" s="58">
        <v>4128</v>
      </c>
      <c r="G47" s="58">
        <v>7867</v>
      </c>
      <c r="H47" s="58">
        <v>3700</v>
      </c>
      <c r="I47" s="58">
        <v>7185</v>
      </c>
      <c r="J47" s="58">
        <v>48</v>
      </c>
      <c r="K47" s="58">
        <v>27</v>
      </c>
      <c r="L47" s="58">
        <v>8</v>
      </c>
      <c r="M47" s="58">
        <v>21</v>
      </c>
      <c r="N47" s="58">
        <v>1000</v>
      </c>
      <c r="O47" s="58">
        <v>1838</v>
      </c>
      <c r="P47" s="58">
        <v>0</v>
      </c>
      <c r="Q47" s="58">
        <v>141</v>
      </c>
      <c r="R47" s="55">
        <v>94</v>
      </c>
      <c r="S47" s="55">
        <v>96</v>
      </c>
      <c r="T47" s="55">
        <v>3472</v>
      </c>
      <c r="U47" s="55">
        <v>4894</v>
      </c>
      <c r="V47" s="55">
        <v>615</v>
      </c>
      <c r="W47" s="55">
        <v>0</v>
      </c>
    </row>
    <row r="48" spans="2:23" ht="36.75" customHeight="1" x14ac:dyDescent="0.2">
      <c r="B48" s="69" t="s">
        <v>0</v>
      </c>
      <c r="C48" s="64">
        <v>4737111</v>
      </c>
      <c r="D48" s="58">
        <v>285951</v>
      </c>
      <c r="E48" s="58">
        <v>294694</v>
      </c>
      <c r="F48" s="58">
        <v>131489</v>
      </c>
      <c r="G48" s="58">
        <v>170699.2</v>
      </c>
      <c r="H48" s="58">
        <v>123614.1</v>
      </c>
      <c r="I48" s="58">
        <v>134837.4</v>
      </c>
      <c r="J48" s="58">
        <v>2581.6999999999998</v>
      </c>
      <c r="K48" s="58">
        <v>19624.8</v>
      </c>
      <c r="L48" s="58">
        <v>6450.4</v>
      </c>
      <c r="M48" s="58">
        <v>1240.4000000000001</v>
      </c>
      <c r="N48" s="58">
        <v>37801</v>
      </c>
      <c r="O48" s="58">
        <v>65995.399999999994</v>
      </c>
      <c r="P48" s="58">
        <v>3199.6</v>
      </c>
      <c r="Q48" s="58">
        <v>6649.8</v>
      </c>
      <c r="R48" s="55">
        <v>2137</v>
      </c>
      <c r="S48" s="55">
        <v>2134</v>
      </c>
      <c r="T48" s="55">
        <v>3724</v>
      </c>
      <c r="U48" s="55">
        <v>4921</v>
      </c>
      <c r="V48" s="55">
        <v>0</v>
      </c>
      <c r="W48" s="55">
        <v>0</v>
      </c>
    </row>
  </sheetData>
  <mergeCells count="13">
    <mergeCell ref="B1:W1"/>
    <mergeCell ref="V2:W2"/>
    <mergeCell ref="R2:S2"/>
    <mergeCell ref="T2:U2"/>
    <mergeCell ref="F2:G2"/>
    <mergeCell ref="H2:I2"/>
    <mergeCell ref="J2:K2"/>
    <mergeCell ref="C2:C3"/>
    <mergeCell ref="N2:O2"/>
    <mergeCell ref="L2:M2"/>
    <mergeCell ref="B2:B3"/>
    <mergeCell ref="P2:Q2"/>
    <mergeCell ref="D2:E2"/>
  </mergeCells>
  <pageMargins left="0.23622047244094491" right="0.23622047244094491" top="0.35433070866141736" bottom="0.35433070866141736" header="0.31496062992125984" footer="0.31496062992125984"/>
  <pageSetup paperSize="9" scale="42" fitToHeight="2" orientation="landscape" verticalDpi="0" r:id="rId1"/>
  <rowBreaks count="1" manualBreakCount="1">
    <brk id="3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Горбачук Галина</cp:lastModifiedBy>
  <cp:lastPrinted>2016-09-08T07:00:39Z</cp:lastPrinted>
  <dcterms:created xsi:type="dcterms:W3CDTF">1996-10-08T23:32:33Z</dcterms:created>
  <dcterms:modified xsi:type="dcterms:W3CDTF">2017-06-21T08:05:54Z</dcterms:modified>
</cp:coreProperties>
</file>