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chevska\Desktop\наказ 0,7 ампу\Наказ 0,7\"/>
    </mc:Choice>
  </mc:AlternateContent>
  <bookViews>
    <workbookView xWindow="0" yWindow="0" windowWidth="28800" windowHeight="11715" firstSheet="1" activeTab="1"/>
  </bookViews>
  <sheets>
    <sheet name="01.01.2016 - 31.08.2018" sheetId="4" state="hidden" r:id="rId1"/>
    <sheet name="Хлібні 2016-2017-2018(10м)" sheetId="5" r:id="rId2"/>
  </sheets>
  <definedNames>
    <definedName name="_xlnm.Print_Titles" localSheetId="1">'Хлібні 2016-2017-2018(10м)'!$4:$5</definedName>
    <definedName name="_xlnm.Print_Area" localSheetId="1">'Хлібні 2016-2017-2018(10м)'!$A$1:$H$65</definedName>
  </definedNames>
  <calcPr calcId="162913"/>
</workbook>
</file>

<file path=xl/calcChain.xml><?xml version="1.0" encoding="utf-8"?>
<calcChain xmlns="http://schemas.openxmlformats.org/spreadsheetml/2006/main">
  <c r="H65" i="5" l="1"/>
  <c r="E65" i="5"/>
  <c r="G65" i="5"/>
  <c r="C65" i="5"/>
  <c r="D65" i="5"/>
  <c r="F65" i="5"/>
  <c r="B65" i="5"/>
  <c r="H7" i="5"/>
  <c r="H9" i="5"/>
  <c r="H10" i="5"/>
  <c r="H14" i="5"/>
  <c r="H15" i="5"/>
  <c r="H16" i="5"/>
  <c r="H17" i="5"/>
  <c r="H18" i="5"/>
  <c r="H19" i="5"/>
  <c r="H20" i="5"/>
  <c r="H21" i="5"/>
  <c r="H22" i="5"/>
  <c r="H23" i="5"/>
  <c r="H24" i="5"/>
  <c r="H26" i="5"/>
  <c r="H27" i="5"/>
  <c r="H29" i="5"/>
  <c r="H30" i="5"/>
  <c r="H31" i="5"/>
  <c r="H32" i="5"/>
  <c r="H33" i="5"/>
  <c r="H34" i="5"/>
  <c r="H35" i="5"/>
  <c r="H37" i="5"/>
  <c r="H38" i="5"/>
  <c r="H39" i="5"/>
  <c r="H40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7" i="5"/>
  <c r="H58" i="5"/>
  <c r="H59" i="5"/>
  <c r="H60" i="5"/>
  <c r="H61" i="5"/>
  <c r="H63" i="5"/>
  <c r="H6" i="5"/>
  <c r="G7" i="5"/>
  <c r="G8" i="5"/>
  <c r="G9" i="5"/>
  <c r="G10" i="5"/>
  <c r="G11" i="5"/>
  <c r="G12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" i="5"/>
  <c r="F57" i="5"/>
  <c r="F44" i="5"/>
  <c r="F35" i="5"/>
  <c r="F24" i="5"/>
  <c r="F17" i="5"/>
  <c r="F6" i="5"/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7" i="5"/>
  <c r="D58" i="5"/>
  <c r="D59" i="5"/>
  <c r="D60" i="5"/>
  <c r="D61" i="5"/>
  <c r="D62" i="5"/>
  <c r="D63" i="5"/>
  <c r="D6" i="5"/>
  <c r="E7" i="5"/>
  <c r="E8" i="5"/>
  <c r="E10" i="5"/>
  <c r="E11" i="5"/>
  <c r="E13" i="5"/>
  <c r="E14" i="5"/>
  <c r="E15" i="5"/>
  <c r="E16" i="5"/>
  <c r="E17" i="5"/>
  <c r="E18" i="5"/>
  <c r="E19" i="5"/>
  <c r="E20" i="5"/>
  <c r="E21" i="5"/>
  <c r="E22" i="5"/>
  <c r="E23" i="5"/>
  <c r="E24" i="5"/>
  <c r="E26" i="5"/>
  <c r="E27" i="5"/>
  <c r="E28" i="5"/>
  <c r="E31" i="5"/>
  <c r="E32" i="5"/>
  <c r="E33" i="5"/>
  <c r="E34" i="5"/>
  <c r="E35" i="5"/>
  <c r="E37" i="5"/>
  <c r="E38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7" i="5"/>
  <c r="E58" i="5"/>
  <c r="E59" i="5"/>
  <c r="E60" i="5"/>
  <c r="E61" i="5"/>
  <c r="E63" i="5"/>
  <c r="E6" i="5"/>
</calcChain>
</file>

<file path=xl/sharedStrings.xml><?xml version="1.0" encoding="utf-8"?>
<sst xmlns="http://schemas.openxmlformats.org/spreadsheetml/2006/main" count="139" uniqueCount="78">
  <si>
    <t>Аналіз вантажопереробки</t>
  </si>
  <si>
    <t>Відбір:</t>
  </si>
  <si>
    <t>Рік В списку "2 016; 2 017" и
Організація В списку "Білгород-Дністровська філ...; Бердянська філія ДП "АМПУ...; Іллічівська філія ДП "АМП...; Ізмаїльська філія ДП "АМП...; Маріупольська філія ДП "А...; Миколаївська філія ДП "АМ...; Одеська філія ДП "АМПУ"; Ренійська філія ДП "АМПУ"...; Скадовська філія ДП "АМПУ...; Філія "Октябрьск" ДП "АМП...;..." и
Найменування вантажу В списку "Хлібні - всього" и
Термінал.Стивідорні компаніі на орендованих/власних причалах Дорівнює "Ні"</t>
  </si>
  <si>
    <t>Організація</t>
  </si>
  <si>
    <t>Разом</t>
  </si>
  <si>
    <t>Термінал</t>
  </si>
  <si>
    <t>Вантажопереробка (тис. т)</t>
  </si>
  <si>
    <t>Бердянська філія ДП "АМПУ"</t>
  </si>
  <si>
    <t>ДП «Бердянський МТП»</t>
  </si>
  <si>
    <t>ЗПК «Нова Хортиця»</t>
  </si>
  <si>
    <t>ПрАТ «БЗПТО»</t>
  </si>
  <si>
    <t>ТОВ «Аскет Шиппінг»</t>
  </si>
  <si>
    <t>Білгород-Дністровська філія ДП "АМПУ"</t>
  </si>
  <si>
    <t>ДП «Білгород-Дністровський МТП»</t>
  </si>
  <si>
    <t>ПП "Рівер-Транс"</t>
  </si>
  <si>
    <t>ПП "Стивідорна компанія Сенат"</t>
  </si>
  <si>
    <t>Ізмаїльська філія ДП "АМПУ"</t>
  </si>
  <si>
    <t>ДП «Ізмаїльський МТП»</t>
  </si>
  <si>
    <t>ТОВ «Ізмаїльський елеватор»</t>
  </si>
  <si>
    <t>Іллічівська філія ДП "АМПУ"</t>
  </si>
  <si>
    <t>Закрите акціонерне товариство "Іллічівськвнештранс"</t>
  </si>
  <si>
    <t>Морський торговельний порт "Чорноморськ"</t>
  </si>
  <si>
    <t>ПП «Контейнерний термінал Іллічівськ»</t>
  </si>
  <si>
    <t>СП ТОВ «ТрансБалкТерминал»</t>
  </si>
  <si>
    <t>ТОВ "Транс-Сервіс"</t>
  </si>
  <si>
    <t>ТОВ «Фрамшиппінг»</t>
  </si>
  <si>
    <t>Маріупольська філія ДП "АМПУ"</t>
  </si>
  <si>
    <t>ДП «Маріупольський МТП»</t>
  </si>
  <si>
    <t>Миколаївська філія ДП "АМПУ"</t>
  </si>
  <si>
    <t>Іноземне підприємство «Южная Стівідорінг Компані Лімітед»</t>
  </si>
  <si>
    <t>Миколаївська філія ДП «АМПУ» (РЕЙДИ)</t>
  </si>
  <si>
    <t>ТОВ "ДССК"</t>
  </si>
  <si>
    <t>ТОВ "Метал Стивідорінг Компані"</t>
  </si>
  <si>
    <t>ТОВ "Сервіс-Транс"</t>
  </si>
  <si>
    <t>ТОВ "ТРІОНТА ПЛЮС"</t>
  </si>
  <si>
    <t>ТОВ «Грінтур-Екс»</t>
  </si>
  <si>
    <t>ТОВ «Нікморсервіс-Ніколаєв»</t>
  </si>
  <si>
    <t>ТОВ «Стивідорна Інвестиційна компанія»</t>
  </si>
  <si>
    <t>Філія «ДПЗКУ»</t>
  </si>
  <si>
    <t>Одеська філія ДП "АМПУ"</t>
  </si>
  <si>
    <t>ПАТ "ДПЗКУ" ОЗТ</t>
  </si>
  <si>
    <t>ПП "ПОРТО-САН"</t>
  </si>
  <si>
    <t>ПрАТ "Укрелеваторпром"</t>
  </si>
  <si>
    <t>ТОВ "Бруклін Київ"</t>
  </si>
  <si>
    <t>ТОВ "Металзюкрейн Корп Лтд"</t>
  </si>
  <si>
    <t>ТОВ "Новотех-Термінал"</t>
  </si>
  <si>
    <t>ТОВ "Олімпекс Купе Інт."</t>
  </si>
  <si>
    <t>Ренійська філія ДП "АМПУ"</t>
  </si>
  <si>
    <t>ДП «Ренійский МТП»</t>
  </si>
  <si>
    <t>ПрАТ «Ренійський Элеватор»</t>
  </si>
  <si>
    <t>ТОВ "АГРО РЕНІ"</t>
  </si>
  <si>
    <t>ТОВ «ДСЛ Україна»</t>
  </si>
  <si>
    <t>ТОВ «Рені-Лайн»</t>
  </si>
  <si>
    <t>ТОВ «СК Аккорд»</t>
  </si>
  <si>
    <t>ТОВ «Термінал Дунай»</t>
  </si>
  <si>
    <t>Скадовська філія ДП "АМПУ"</t>
  </si>
  <si>
    <t>ДП «Скадовський МТП»</t>
  </si>
  <si>
    <t>Філія "Октябрьск" ДП "АМПУ"</t>
  </si>
  <si>
    <t>ДП СK «Ольвія»</t>
  </si>
  <si>
    <t>Філія "Усть-Дунайськ" ДП "АМПУ"</t>
  </si>
  <si>
    <t>ДП «МТП Усть-Дунайськ»</t>
  </si>
  <si>
    <t>Херсонська філія ДП "АМПУ"</t>
  </si>
  <si>
    <t>ДП «Херсонський МТП»</t>
  </si>
  <si>
    <t>Компанія «Дніпро Карго Лімітед»</t>
  </si>
  <si>
    <t>ПАТ «Херсонський КХП»</t>
  </si>
  <si>
    <t>Южненська філія ДП "АМПУ"</t>
  </si>
  <si>
    <t>ДП «МТП «Южний»</t>
  </si>
  <si>
    <t>ТОВ «ТІС-МІНДОБРИВА»</t>
  </si>
  <si>
    <t>Філії ДП "АМПУ"/
Портові оператори</t>
  </si>
  <si>
    <t>ДП "КТО"</t>
  </si>
  <si>
    <t>ТОВ "Краншип"</t>
  </si>
  <si>
    <t>Відхилення</t>
  </si>
  <si>
    <t>абсолютне
+/-</t>
  </si>
  <si>
    <t>відносне  %</t>
  </si>
  <si>
    <t xml:space="preserve">2018 рік
</t>
  </si>
  <si>
    <t>Всього</t>
  </si>
  <si>
    <t>Динаміка обсягу вантажопереробки зернових вантажів у морських портах України з пороходженням через причали, що знаходяться на балансі ДП "АМПУ",
за 2016 - 2018 року у порівнянні з аналогічним періодом, тис. тонн</t>
  </si>
  <si>
    <t>Додаток до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</si>
</sst>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8"/>
      <color rgb="FF00005C"/>
      <name val="Arial"/>
      <family val="2"/>
      <charset val="204"/>
    </font>
    <font>
      <b/>
      <sz val="10"/>
      <color rgb="FF00005C"/>
      <name val="Arial"/>
      <family val="2"/>
      <charset val="204"/>
    </font>
    <font>
      <b/>
      <sz val="10"/>
      <color rgb="FF00005C"/>
      <name val="Arial"/>
      <family val="2"/>
      <charset val="204"/>
    </font>
    <font>
      <i/>
      <sz val="8"/>
      <name val="Arial"/>
      <family val="2"/>
      <charset val="204"/>
    </font>
    <font>
      <b/>
      <i/>
      <sz val="10"/>
      <color rgb="FF00005C"/>
      <name val="Arial"/>
      <family val="2"/>
      <charset val="204"/>
    </font>
    <font>
      <i/>
      <sz val="10"/>
      <color rgb="FF00005C"/>
      <name val="Arial"/>
      <family val="2"/>
      <charset val="204"/>
    </font>
    <font>
      <b/>
      <sz val="14"/>
      <color rgb="FF00005C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BE4E5"/>
      </patternFill>
    </fill>
    <fill>
      <patternFill patternType="solid">
        <fgColor rgb="FFDDEFF0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 applyAlignment="1">
      <alignment horizontal="left"/>
    </xf>
    <xf numFmtId="0" fontId="2" fillId="0" borderId="0" xfId="1" applyFont="1" applyAlignment="1">
      <alignment horizontal="left" vertical="top"/>
    </xf>
    <xf numFmtId="0" fontId="1" fillId="0" borderId="0" xfId="1"/>
    <xf numFmtId="0" fontId="1" fillId="0" borderId="0" xfId="1" applyAlignment="1">
      <alignment horizontal="left" vertical="top"/>
    </xf>
    <xf numFmtId="1" fontId="3" fillId="2" borderId="1" xfId="1" applyNumberFormat="1" applyFont="1" applyFill="1" applyBorder="1" applyAlignment="1">
      <alignment horizontal="right" vertical="top" wrapText="1"/>
    </xf>
    <xf numFmtId="0" fontId="3" fillId="2" borderId="1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 wrapText="1"/>
    </xf>
    <xf numFmtId="4" fontId="3" fillId="3" borderId="2" xfId="1" applyNumberFormat="1" applyFont="1" applyFill="1" applyBorder="1" applyAlignment="1">
      <alignment horizontal="right" vertical="top"/>
    </xf>
    <xf numFmtId="2" fontId="1" fillId="0" borderId="2" xfId="1" applyNumberFormat="1" applyBorder="1" applyAlignment="1">
      <alignment horizontal="right" vertical="top"/>
    </xf>
    <xf numFmtId="0" fontId="1" fillId="0" borderId="3" xfId="1" applyBorder="1" applyAlignment="1">
      <alignment horizontal="left" vertical="top"/>
    </xf>
    <xf numFmtId="0" fontId="1" fillId="0" borderId="4" xfId="1" applyBorder="1" applyAlignment="1">
      <alignment horizontal="left" vertical="top"/>
    </xf>
    <xf numFmtId="2" fontId="3" fillId="3" borderId="2" xfId="1" applyNumberFormat="1" applyFont="1" applyFill="1" applyBorder="1" applyAlignment="1">
      <alignment horizontal="right" vertical="top"/>
    </xf>
    <xf numFmtId="0" fontId="1" fillId="0" borderId="2" xfId="1" applyBorder="1" applyAlignment="1">
      <alignment horizontal="right" vertical="top"/>
    </xf>
    <xf numFmtId="0" fontId="1" fillId="0" borderId="3" xfId="1" applyBorder="1" applyAlignment="1">
      <alignment horizontal="right" vertical="top"/>
    </xf>
    <xf numFmtId="0" fontId="1" fillId="0" borderId="4" xfId="1" applyBorder="1" applyAlignment="1">
      <alignment horizontal="right" vertical="top"/>
    </xf>
    <xf numFmtId="0" fontId="1" fillId="0" borderId="2" xfId="1" applyBorder="1" applyAlignment="1">
      <alignment horizontal="left" vertical="top"/>
    </xf>
    <xf numFmtId="4" fontId="1" fillId="0" borderId="2" xfId="1" applyNumberFormat="1" applyBorder="1" applyAlignment="1">
      <alignment horizontal="right" vertical="top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" fillId="0" borderId="5" xfId="1" applyBorder="1" applyAlignment="1">
      <alignment horizontal="left" vertical="top" wrapText="1" indent="2"/>
    </xf>
    <xf numFmtId="2" fontId="9" fillId="0" borderId="5" xfId="1" applyNumberFormat="1" applyFont="1" applyBorder="1" applyAlignment="1">
      <alignment horizontal="center" vertical="center"/>
    </xf>
    <xf numFmtId="2" fontId="11" fillId="0" borderId="5" xfId="1" applyNumberFormat="1" applyFont="1" applyBorder="1" applyAlignment="1">
      <alignment horizontal="center" vertical="center"/>
    </xf>
    <xf numFmtId="164" fontId="11" fillId="0" borderId="5" xfId="1" applyNumberFormat="1" applyFont="1" applyBorder="1" applyAlignment="1">
      <alignment horizontal="center" vertical="center"/>
    </xf>
    <xf numFmtId="2" fontId="9" fillId="0" borderId="5" xfId="1" applyNumberFormat="1" applyFont="1" applyBorder="1" applyAlignment="1">
      <alignment horizontal="right" vertical="top"/>
    </xf>
    <xf numFmtId="0" fontId="9" fillId="0" borderId="5" xfId="1" applyFont="1" applyBorder="1" applyAlignment="1">
      <alignment horizontal="left" vertical="top"/>
    </xf>
    <xf numFmtId="0" fontId="9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4" fontId="9" fillId="0" borderId="5" xfId="1" applyNumberFormat="1" applyFont="1" applyBorder="1" applyAlignment="1">
      <alignment horizontal="center" vertical="center"/>
    </xf>
    <xf numFmtId="4" fontId="11" fillId="0" borderId="5" xfId="1" applyNumberFormat="1" applyFont="1" applyBorder="1" applyAlignment="1">
      <alignment horizontal="center" vertical="center"/>
    </xf>
    <xf numFmtId="4" fontId="9" fillId="0" borderId="5" xfId="1" applyNumberFormat="1" applyFont="1" applyBorder="1" applyAlignment="1">
      <alignment horizontal="right" vertical="top"/>
    </xf>
    <xf numFmtId="0" fontId="1" fillId="0" borderId="5" xfId="1" applyBorder="1" applyAlignment="1">
      <alignment horizontal="left"/>
    </xf>
    <xf numFmtId="0" fontId="9" fillId="0" borderId="5" xfId="1" applyFont="1" applyBorder="1" applyAlignment="1">
      <alignment horizontal="left"/>
    </xf>
    <xf numFmtId="0" fontId="11" fillId="0" borderId="5" xfId="1" applyFont="1" applyBorder="1" applyAlignment="1">
      <alignment horizontal="left"/>
    </xf>
    <xf numFmtId="4" fontId="7" fillId="0" borderId="5" xfId="1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left"/>
    </xf>
    <xf numFmtId="4" fontId="7" fillId="4" borderId="5" xfId="1" applyNumberFormat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/>
    </xf>
    <xf numFmtId="1" fontId="6" fillId="4" borderId="5" xfId="1" applyNumberFormat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left" vertical="top" wrapText="1"/>
    </xf>
    <xf numFmtId="4" fontId="3" fillId="4" borderId="5" xfId="1" applyNumberFormat="1" applyFont="1" applyFill="1" applyBorder="1" applyAlignment="1">
      <alignment horizontal="center" vertical="center"/>
    </xf>
    <xf numFmtId="2" fontId="3" fillId="4" borderId="5" xfId="1" applyNumberFormat="1" applyFont="1" applyFill="1" applyBorder="1" applyAlignment="1">
      <alignment horizontal="right" vertical="top"/>
    </xf>
    <xf numFmtId="2" fontId="3" fillId="4" borderId="5" xfId="1" applyNumberFormat="1" applyFont="1" applyFill="1" applyBorder="1" applyAlignment="1">
      <alignment horizontal="center" vertical="center"/>
    </xf>
    <xf numFmtId="2" fontId="7" fillId="4" borderId="5" xfId="1" applyNumberFormat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left" vertical="top"/>
    </xf>
    <xf numFmtId="4" fontId="3" fillId="4" borderId="5" xfId="1" applyNumberFormat="1" applyFont="1" applyFill="1" applyBorder="1" applyAlignment="1">
      <alignment vertical="top"/>
    </xf>
    <xf numFmtId="2" fontId="3" fillId="4" borderId="5" xfId="1" applyNumberFormat="1" applyFont="1" applyFill="1" applyBorder="1" applyAlignment="1">
      <alignment vertical="top"/>
    </xf>
    <xf numFmtId="2" fontId="6" fillId="4" borderId="5" xfId="1" applyNumberFormat="1" applyFont="1" applyFill="1" applyBorder="1" applyAlignment="1">
      <alignment horizontal="center" vertical="center"/>
    </xf>
    <xf numFmtId="164" fontId="6" fillId="4" borderId="5" xfId="1" applyNumberFormat="1" applyFont="1" applyFill="1" applyBorder="1" applyAlignment="1">
      <alignment horizontal="center" vertical="center"/>
    </xf>
    <xf numFmtId="4" fontId="6" fillId="4" borderId="5" xfId="1" applyNumberFormat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left"/>
    </xf>
    <xf numFmtId="4" fontId="12" fillId="4" borderId="5" xfId="1" applyNumberFormat="1" applyFont="1" applyFill="1" applyBorder="1" applyAlignment="1">
      <alignment horizontal="center"/>
    </xf>
    <xf numFmtId="164" fontId="13" fillId="4" borderId="5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top" wrapText="1"/>
    </xf>
    <xf numFmtId="4" fontId="3" fillId="3" borderId="2" xfId="1" applyNumberFormat="1" applyFont="1" applyFill="1" applyBorder="1" applyAlignment="1">
      <alignment horizontal="right" vertical="top"/>
    </xf>
    <xf numFmtId="0" fontId="1" fillId="0" borderId="2" xfId="1" applyBorder="1" applyAlignment="1">
      <alignment horizontal="left" vertical="top" wrapText="1" indent="2"/>
    </xf>
    <xf numFmtId="4" fontId="1" fillId="0" borderId="2" xfId="1" applyNumberFormat="1" applyBorder="1" applyAlignment="1">
      <alignment horizontal="right" vertical="top"/>
    </xf>
    <xf numFmtId="2" fontId="1" fillId="0" borderId="2" xfId="1" applyNumberFormat="1" applyBorder="1" applyAlignment="1">
      <alignment horizontal="right" vertical="top"/>
    </xf>
    <xf numFmtId="2" fontId="3" fillId="3" borderId="2" xfId="1" applyNumberFormat="1" applyFont="1" applyFill="1" applyBorder="1" applyAlignment="1">
      <alignment horizontal="right" vertical="top"/>
    </xf>
    <xf numFmtId="0" fontId="1" fillId="0" borderId="0" xfId="1" applyAlignment="1">
      <alignment horizontal="left" vertical="top" wrapText="1"/>
    </xf>
    <xf numFmtId="0" fontId="1" fillId="0" borderId="0" xfId="1" applyAlignment="1">
      <alignment horizontal="left" vertical="top"/>
    </xf>
    <xf numFmtId="0" fontId="3" fillId="2" borderId="1" xfId="1" applyFont="1" applyFill="1" applyBorder="1" applyAlignment="1">
      <alignment horizontal="left" vertical="top" wrapText="1"/>
    </xf>
    <xf numFmtId="1" fontId="3" fillId="2" borderId="1" xfId="1" applyNumberFormat="1" applyFont="1" applyFill="1" applyBorder="1" applyAlignment="1">
      <alignment horizontal="right" vertical="top" wrapText="1"/>
    </xf>
    <xf numFmtId="0" fontId="8" fillId="0" borderId="0" xfId="1" applyFont="1" applyAlignment="1">
      <alignment horizontal="center" vertical="top" wrapText="1"/>
    </xf>
    <xf numFmtId="0" fontId="3" fillId="4" borderId="5" xfId="1" applyFont="1" applyFill="1" applyBorder="1" applyAlignment="1">
      <alignment horizontal="center" vertical="center" wrapText="1"/>
    </xf>
    <xf numFmtId="1" fontId="3" fillId="4" borderId="5" xfId="1" applyNumberFormat="1" applyFont="1" applyFill="1" applyBorder="1" applyAlignment="1">
      <alignment horizontal="center" vertical="center" wrapText="1"/>
    </xf>
    <xf numFmtId="1" fontId="6" fillId="4" borderId="5" xfId="1" applyNumberFormat="1" applyFont="1" applyFill="1" applyBorder="1" applyAlignment="1">
      <alignment horizontal="center" vertical="center" wrapText="1"/>
    </xf>
    <xf numFmtId="1" fontId="4" fillId="4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68"/>
  <sheetViews>
    <sheetView workbookViewId="0"/>
  </sheetViews>
  <sheetFormatPr defaultColWidth="8.7109375" defaultRowHeight="11.45" customHeight="1" outlineLevelRow="1" x14ac:dyDescent="0.2"/>
  <cols>
    <col min="1" max="1" width="6.5703125" style="1" customWidth="1"/>
    <col min="2" max="2" width="1.28515625" style="1" customWidth="1"/>
    <col min="3" max="3" width="39.42578125" style="1" customWidth="1"/>
    <col min="4" max="4" width="13.85546875" style="1" customWidth="1"/>
    <col min="5" max="5" width="5.5703125" style="1" customWidth="1"/>
    <col min="6" max="6" width="14.5703125" style="1" customWidth="1"/>
    <col min="7" max="8" width="20.85546875" style="1" customWidth="1"/>
    <col min="9" max="16384" width="8.7109375" style="3"/>
  </cols>
  <sheetData>
    <row r="1" spans="1:8" s="1" customFormat="1" ht="9.9499999999999993" customHeight="1" x14ac:dyDescent="0.2"/>
    <row r="2" spans="1:8" ht="24.95" customHeight="1" x14ac:dyDescent="0.2">
      <c r="A2" s="2" t="s">
        <v>0</v>
      </c>
      <c r="B2" s="2"/>
      <c r="C2" s="2"/>
    </row>
    <row r="3" spans="1:8" s="1" customFormat="1" ht="9.9499999999999993" customHeight="1" x14ac:dyDescent="0.2"/>
    <row r="4" spans="1:8" ht="44.1" customHeight="1" outlineLevel="1" x14ac:dyDescent="0.2">
      <c r="A4" s="4" t="s">
        <v>1</v>
      </c>
      <c r="B4" s="61" t="s">
        <v>2</v>
      </c>
      <c r="C4" s="62"/>
      <c r="D4" s="62"/>
      <c r="E4" s="62"/>
      <c r="F4" s="61"/>
      <c r="G4" s="61"/>
      <c r="H4" s="61"/>
    </row>
    <row r="5" spans="1:8" s="1" customFormat="1" ht="9.9499999999999993" customHeight="1" x14ac:dyDescent="0.2"/>
    <row r="6" spans="1:8" ht="12.95" customHeight="1" x14ac:dyDescent="0.2">
      <c r="A6" s="63" t="s">
        <v>3</v>
      </c>
      <c r="B6" s="63"/>
      <c r="C6" s="63"/>
      <c r="D6" s="63"/>
      <c r="E6" s="64">
        <v>2016</v>
      </c>
      <c r="F6" s="64"/>
      <c r="G6" s="5">
        <v>2017</v>
      </c>
      <c r="H6" s="6" t="s">
        <v>4</v>
      </c>
    </row>
    <row r="7" spans="1:8" ht="26.1" customHeight="1" x14ac:dyDescent="0.2">
      <c r="A7" s="63" t="s">
        <v>5</v>
      </c>
      <c r="B7" s="63"/>
      <c r="C7" s="63"/>
      <c r="D7" s="63"/>
      <c r="E7" s="63" t="s">
        <v>6</v>
      </c>
      <c r="F7" s="63"/>
      <c r="G7" s="7" t="s">
        <v>6</v>
      </c>
      <c r="H7" s="7" t="s">
        <v>6</v>
      </c>
    </row>
    <row r="8" spans="1:8" ht="12.95" customHeight="1" x14ac:dyDescent="0.2">
      <c r="A8" s="55" t="s">
        <v>7</v>
      </c>
      <c r="B8" s="55"/>
      <c r="C8" s="55"/>
      <c r="D8" s="55"/>
      <c r="E8" s="56">
        <v>1020.9</v>
      </c>
      <c r="F8" s="56"/>
      <c r="G8" s="8">
        <v>1077.8</v>
      </c>
      <c r="H8" s="8">
        <v>2098.6999999999998</v>
      </c>
    </row>
    <row r="9" spans="1:8" ht="11.1" customHeight="1" outlineLevel="1" x14ac:dyDescent="0.2">
      <c r="A9" s="57" t="s">
        <v>8</v>
      </c>
      <c r="B9" s="57"/>
      <c r="C9" s="57"/>
      <c r="D9" s="57"/>
      <c r="E9" s="59">
        <v>684.7</v>
      </c>
      <c r="F9" s="59"/>
      <c r="G9" s="9">
        <v>207.5</v>
      </c>
      <c r="H9" s="9">
        <v>892.2</v>
      </c>
    </row>
    <row r="10" spans="1:8" ht="11.1" customHeight="1" outlineLevel="1" x14ac:dyDescent="0.2">
      <c r="A10" s="57" t="s">
        <v>9</v>
      </c>
      <c r="B10" s="57"/>
      <c r="C10" s="57"/>
      <c r="D10" s="57"/>
      <c r="E10" s="59">
        <v>123.9</v>
      </c>
      <c r="F10" s="59"/>
      <c r="G10" s="9">
        <v>81.900000000000006</v>
      </c>
      <c r="H10" s="9">
        <v>205.8</v>
      </c>
    </row>
    <row r="11" spans="1:8" ht="11.1" customHeight="1" outlineLevel="1" x14ac:dyDescent="0.2">
      <c r="A11" s="57" t="s">
        <v>10</v>
      </c>
      <c r="B11" s="57"/>
      <c r="C11" s="57"/>
      <c r="D11" s="57"/>
      <c r="E11" s="10"/>
      <c r="F11" s="11"/>
      <c r="G11" s="9">
        <v>11.4</v>
      </c>
      <c r="H11" s="9">
        <v>11.4</v>
      </c>
    </row>
    <row r="12" spans="1:8" ht="11.1" customHeight="1" outlineLevel="1" x14ac:dyDescent="0.2">
      <c r="A12" s="57" t="s">
        <v>11</v>
      </c>
      <c r="B12" s="57"/>
      <c r="C12" s="57"/>
      <c r="D12" s="57"/>
      <c r="E12" s="59">
        <v>212.3</v>
      </c>
      <c r="F12" s="59"/>
      <c r="G12" s="9">
        <v>777</v>
      </c>
      <c r="H12" s="9">
        <v>989.3</v>
      </c>
    </row>
    <row r="13" spans="1:8" ht="12.95" customHeight="1" x14ac:dyDescent="0.2">
      <c r="A13" s="55" t="s">
        <v>12</v>
      </c>
      <c r="B13" s="55"/>
      <c r="C13" s="55"/>
      <c r="D13" s="55"/>
      <c r="E13" s="60">
        <v>5.98</v>
      </c>
      <c r="F13" s="60"/>
      <c r="G13" s="12">
        <v>27.44</v>
      </c>
      <c r="H13" s="12">
        <v>33.42</v>
      </c>
    </row>
    <row r="14" spans="1:8" ht="11.1" customHeight="1" outlineLevel="1" x14ac:dyDescent="0.2">
      <c r="A14" s="57" t="s">
        <v>13</v>
      </c>
      <c r="B14" s="57"/>
      <c r="C14" s="57"/>
      <c r="D14" s="57"/>
      <c r="E14" s="10"/>
      <c r="F14" s="11"/>
      <c r="G14" s="9">
        <v>27.44</v>
      </c>
      <c r="H14" s="9">
        <v>27.44</v>
      </c>
    </row>
    <row r="15" spans="1:8" ht="11.1" customHeight="1" outlineLevel="1" x14ac:dyDescent="0.2">
      <c r="A15" s="57" t="s">
        <v>14</v>
      </c>
      <c r="B15" s="57"/>
      <c r="C15" s="57"/>
      <c r="D15" s="57"/>
      <c r="E15" s="59">
        <v>5.98</v>
      </c>
      <c r="F15" s="59"/>
      <c r="G15" s="13"/>
      <c r="H15" s="9">
        <v>5.98</v>
      </c>
    </row>
    <row r="16" spans="1:8" ht="11.1" customHeight="1" outlineLevel="1" x14ac:dyDescent="0.2">
      <c r="A16" s="57" t="s">
        <v>15</v>
      </c>
      <c r="B16" s="57"/>
      <c r="C16" s="57"/>
      <c r="D16" s="57"/>
      <c r="E16" s="10"/>
      <c r="F16" s="11"/>
      <c r="G16" s="13"/>
      <c r="H16" s="13"/>
    </row>
    <row r="17" spans="1:8" ht="12.95" customHeight="1" x14ac:dyDescent="0.2">
      <c r="A17" s="55" t="s">
        <v>16</v>
      </c>
      <c r="B17" s="55"/>
      <c r="C17" s="55"/>
      <c r="D17" s="55"/>
      <c r="E17" s="60">
        <v>217.64</v>
      </c>
      <c r="F17" s="60"/>
      <c r="G17" s="12">
        <v>183.83</v>
      </c>
      <c r="H17" s="12">
        <v>401.47</v>
      </c>
    </row>
    <row r="18" spans="1:8" ht="11.1" customHeight="1" outlineLevel="1" x14ac:dyDescent="0.2">
      <c r="A18" s="57" t="s">
        <v>17</v>
      </c>
      <c r="B18" s="57"/>
      <c r="C18" s="57"/>
      <c r="D18" s="57"/>
      <c r="E18" s="59">
        <v>3.21</v>
      </c>
      <c r="F18" s="59"/>
      <c r="G18" s="9">
        <v>4.3499999999999996</v>
      </c>
      <c r="H18" s="9">
        <v>7.56</v>
      </c>
    </row>
    <row r="19" spans="1:8" ht="11.1" customHeight="1" outlineLevel="1" x14ac:dyDescent="0.2">
      <c r="A19" s="57" t="s">
        <v>18</v>
      </c>
      <c r="B19" s="57"/>
      <c r="C19" s="57"/>
      <c r="D19" s="57"/>
      <c r="E19" s="59">
        <v>214.43</v>
      </c>
      <c r="F19" s="59"/>
      <c r="G19" s="9">
        <v>179.48</v>
      </c>
      <c r="H19" s="9">
        <v>393.91</v>
      </c>
    </row>
    <row r="20" spans="1:8" ht="12.95" customHeight="1" x14ac:dyDescent="0.2">
      <c r="A20" s="55" t="s">
        <v>19</v>
      </c>
      <c r="B20" s="55"/>
      <c r="C20" s="55"/>
      <c r="D20" s="55"/>
      <c r="E20" s="56">
        <v>4956.1000000000004</v>
      </c>
      <c r="F20" s="56"/>
      <c r="G20" s="8">
        <v>5440.6</v>
      </c>
      <c r="H20" s="8">
        <v>10396.700000000001</v>
      </c>
    </row>
    <row r="21" spans="1:8" ht="11.1" customHeight="1" outlineLevel="1" x14ac:dyDescent="0.2">
      <c r="A21" s="57" t="s">
        <v>20</v>
      </c>
      <c r="B21" s="57"/>
      <c r="C21" s="57"/>
      <c r="D21" s="57"/>
      <c r="E21" s="14"/>
      <c r="F21" s="15"/>
      <c r="G21" s="16"/>
      <c r="H21" s="13"/>
    </row>
    <row r="22" spans="1:8" ht="11.1" customHeight="1" outlineLevel="1" x14ac:dyDescent="0.2">
      <c r="A22" s="57" t="s">
        <v>21</v>
      </c>
      <c r="B22" s="57"/>
      <c r="C22" s="57"/>
      <c r="D22" s="57"/>
      <c r="E22" s="59">
        <v>896.1</v>
      </c>
      <c r="F22" s="59"/>
      <c r="G22" s="17">
        <v>1162.0999999999999</v>
      </c>
      <c r="H22" s="17">
        <v>2058.1999999999998</v>
      </c>
    </row>
    <row r="23" spans="1:8" ht="11.1" customHeight="1" outlineLevel="1" x14ac:dyDescent="0.2">
      <c r="A23" s="57" t="s">
        <v>22</v>
      </c>
      <c r="B23" s="57"/>
      <c r="C23" s="57"/>
      <c r="D23" s="57"/>
      <c r="E23" s="10"/>
      <c r="F23" s="11"/>
      <c r="G23" s="13"/>
      <c r="H23" s="13"/>
    </row>
    <row r="24" spans="1:8" ht="11.1" customHeight="1" outlineLevel="1" x14ac:dyDescent="0.2">
      <c r="A24" s="57" t="s">
        <v>23</v>
      </c>
      <c r="B24" s="57"/>
      <c r="C24" s="57"/>
      <c r="D24" s="57"/>
      <c r="E24" s="58">
        <v>3226.79</v>
      </c>
      <c r="F24" s="58"/>
      <c r="G24" s="17">
        <v>3110.25</v>
      </c>
      <c r="H24" s="17">
        <v>6337.04</v>
      </c>
    </row>
    <row r="25" spans="1:8" ht="11.1" customHeight="1" outlineLevel="1" x14ac:dyDescent="0.2">
      <c r="A25" s="57" t="s">
        <v>24</v>
      </c>
      <c r="B25" s="57"/>
      <c r="C25" s="57"/>
      <c r="D25" s="57"/>
      <c r="E25" s="59">
        <v>584.14</v>
      </c>
      <c r="F25" s="59"/>
      <c r="G25" s="9">
        <v>470.27</v>
      </c>
      <c r="H25" s="17">
        <v>1054.4100000000001</v>
      </c>
    </row>
    <row r="26" spans="1:8" ht="11.1" customHeight="1" outlineLevel="1" x14ac:dyDescent="0.2">
      <c r="A26" s="57" t="s">
        <v>25</v>
      </c>
      <c r="B26" s="57"/>
      <c r="C26" s="57"/>
      <c r="D26" s="57"/>
      <c r="E26" s="59">
        <v>249.07</v>
      </c>
      <c r="F26" s="59"/>
      <c r="G26" s="9">
        <v>697.98</v>
      </c>
      <c r="H26" s="9">
        <v>947.05</v>
      </c>
    </row>
    <row r="27" spans="1:8" ht="12.95" customHeight="1" x14ac:dyDescent="0.2">
      <c r="A27" s="55" t="s">
        <v>26</v>
      </c>
      <c r="B27" s="55"/>
      <c r="C27" s="55"/>
      <c r="D27" s="55"/>
      <c r="E27" s="60">
        <v>394.9</v>
      </c>
      <c r="F27" s="60"/>
      <c r="G27" s="12">
        <v>391.64</v>
      </c>
      <c r="H27" s="12">
        <v>786.54</v>
      </c>
    </row>
    <row r="28" spans="1:8" ht="11.1" customHeight="1" outlineLevel="1" x14ac:dyDescent="0.2">
      <c r="A28" s="57" t="s">
        <v>27</v>
      </c>
      <c r="B28" s="57"/>
      <c r="C28" s="57"/>
      <c r="D28" s="57"/>
      <c r="E28" s="59">
        <v>394.9</v>
      </c>
      <c r="F28" s="59"/>
      <c r="G28" s="9">
        <v>391.64</v>
      </c>
      <c r="H28" s="9">
        <v>786.54</v>
      </c>
    </row>
    <row r="29" spans="1:8" ht="12.95" customHeight="1" x14ac:dyDescent="0.2">
      <c r="A29" s="55" t="s">
        <v>28</v>
      </c>
      <c r="B29" s="55"/>
      <c r="C29" s="55"/>
      <c r="D29" s="55"/>
      <c r="E29" s="56">
        <v>6134.44</v>
      </c>
      <c r="F29" s="56"/>
      <c r="G29" s="8">
        <v>6317.03</v>
      </c>
      <c r="H29" s="8">
        <v>12451.47</v>
      </c>
    </row>
    <row r="30" spans="1:8" ht="11.1" customHeight="1" outlineLevel="1" x14ac:dyDescent="0.2">
      <c r="A30" s="57" t="s">
        <v>29</v>
      </c>
      <c r="B30" s="57"/>
      <c r="C30" s="57"/>
      <c r="D30" s="57"/>
      <c r="E30" s="14"/>
      <c r="F30" s="15"/>
      <c r="G30" s="9">
        <v>10.68</v>
      </c>
      <c r="H30" s="9">
        <v>10.68</v>
      </c>
    </row>
    <row r="31" spans="1:8" ht="11.1" customHeight="1" outlineLevel="1" x14ac:dyDescent="0.2">
      <c r="A31" s="57" t="s">
        <v>30</v>
      </c>
      <c r="B31" s="57"/>
      <c r="C31" s="57"/>
      <c r="D31" s="57"/>
      <c r="E31" s="59">
        <v>872.37</v>
      </c>
      <c r="F31" s="59"/>
      <c r="G31" s="9">
        <v>555.26</v>
      </c>
      <c r="H31" s="17">
        <v>1427.63</v>
      </c>
    </row>
    <row r="32" spans="1:8" ht="11.1" customHeight="1" outlineLevel="1" x14ac:dyDescent="0.2">
      <c r="A32" s="57" t="s">
        <v>31</v>
      </c>
      <c r="B32" s="57"/>
      <c r="C32" s="57"/>
      <c r="D32" s="57"/>
      <c r="E32" s="58">
        <v>1496.31</v>
      </c>
      <c r="F32" s="58"/>
      <c r="G32" s="17">
        <v>2455.96</v>
      </c>
      <c r="H32" s="17">
        <v>3952.27</v>
      </c>
    </row>
    <row r="33" spans="1:8" ht="11.1" customHeight="1" outlineLevel="1" x14ac:dyDescent="0.2">
      <c r="A33" s="57" t="s">
        <v>32</v>
      </c>
      <c r="B33" s="57"/>
      <c r="C33" s="57"/>
      <c r="D33" s="57"/>
      <c r="E33" s="59">
        <v>10.210000000000001</v>
      </c>
      <c r="F33" s="59"/>
      <c r="G33" s="9">
        <v>26.37</v>
      </c>
      <c r="H33" s="9">
        <v>36.58</v>
      </c>
    </row>
    <row r="34" spans="1:8" ht="11.1" customHeight="1" outlineLevel="1" x14ac:dyDescent="0.2">
      <c r="A34" s="57" t="s">
        <v>33</v>
      </c>
      <c r="B34" s="57"/>
      <c r="C34" s="57"/>
      <c r="D34" s="57"/>
      <c r="E34" s="10"/>
      <c r="F34" s="11"/>
      <c r="G34" s="9">
        <v>30.27</v>
      </c>
      <c r="H34" s="9">
        <v>30.27</v>
      </c>
    </row>
    <row r="35" spans="1:8" ht="11.1" customHeight="1" outlineLevel="1" x14ac:dyDescent="0.2">
      <c r="A35" s="57" t="s">
        <v>34</v>
      </c>
      <c r="B35" s="57"/>
      <c r="C35" s="57"/>
      <c r="D35" s="57"/>
      <c r="E35" s="10"/>
      <c r="F35" s="11"/>
      <c r="G35" s="9">
        <v>31.94</v>
      </c>
      <c r="H35" s="9">
        <v>31.94</v>
      </c>
    </row>
    <row r="36" spans="1:8" ht="11.1" customHeight="1" outlineLevel="1" x14ac:dyDescent="0.2">
      <c r="A36" s="57" t="s">
        <v>35</v>
      </c>
      <c r="B36" s="57"/>
      <c r="C36" s="57"/>
      <c r="D36" s="57"/>
      <c r="E36" s="58">
        <v>2531.92</v>
      </c>
      <c r="F36" s="58"/>
      <c r="G36" s="17">
        <v>2507.2800000000002</v>
      </c>
      <c r="H36" s="17">
        <v>5039.2</v>
      </c>
    </row>
    <row r="37" spans="1:8" ht="11.1" customHeight="1" outlineLevel="1" x14ac:dyDescent="0.2">
      <c r="A37" s="57" t="s">
        <v>36</v>
      </c>
      <c r="B37" s="57"/>
      <c r="C37" s="57"/>
      <c r="D37" s="57"/>
      <c r="E37" s="59">
        <v>444.39</v>
      </c>
      <c r="F37" s="59"/>
      <c r="G37" s="9">
        <v>235.74</v>
      </c>
      <c r="H37" s="9">
        <v>680.13</v>
      </c>
    </row>
    <row r="38" spans="1:8" ht="11.1" customHeight="1" outlineLevel="1" x14ac:dyDescent="0.2">
      <c r="A38" s="57" t="s">
        <v>37</v>
      </c>
      <c r="B38" s="57"/>
      <c r="C38" s="57"/>
      <c r="D38" s="57"/>
      <c r="E38" s="59">
        <v>131.27000000000001</v>
      </c>
      <c r="F38" s="59"/>
      <c r="G38" s="9">
        <v>51.7</v>
      </c>
      <c r="H38" s="9">
        <v>182.97</v>
      </c>
    </row>
    <row r="39" spans="1:8" ht="11.1" customHeight="1" outlineLevel="1" x14ac:dyDescent="0.2">
      <c r="A39" s="57" t="s">
        <v>38</v>
      </c>
      <c r="B39" s="57"/>
      <c r="C39" s="57"/>
      <c r="D39" s="57"/>
      <c r="E39" s="59">
        <v>647.97</v>
      </c>
      <c r="F39" s="59"/>
      <c r="G39" s="9">
        <v>411.83</v>
      </c>
      <c r="H39" s="17">
        <v>1059.8</v>
      </c>
    </row>
    <row r="40" spans="1:8" ht="12.95" customHeight="1" x14ac:dyDescent="0.2">
      <c r="A40" s="55" t="s">
        <v>39</v>
      </c>
      <c r="B40" s="55"/>
      <c r="C40" s="55"/>
      <c r="D40" s="55"/>
      <c r="E40" s="56">
        <v>8203.2900000000009</v>
      </c>
      <c r="F40" s="56"/>
      <c r="G40" s="8">
        <v>7650.43</v>
      </c>
      <c r="H40" s="8">
        <v>15853.72</v>
      </c>
    </row>
    <row r="41" spans="1:8" ht="11.1" customHeight="1" outlineLevel="1" x14ac:dyDescent="0.2">
      <c r="A41" s="57" t="s">
        <v>40</v>
      </c>
      <c r="B41" s="57"/>
      <c r="C41" s="57"/>
      <c r="D41" s="57"/>
      <c r="E41" s="58">
        <v>1552.5</v>
      </c>
      <c r="F41" s="58"/>
      <c r="G41" s="17">
        <v>1168.6199999999999</v>
      </c>
      <c r="H41" s="17">
        <v>2721.12</v>
      </c>
    </row>
    <row r="42" spans="1:8" ht="11.1" customHeight="1" outlineLevel="1" x14ac:dyDescent="0.2">
      <c r="A42" s="57" t="s">
        <v>41</v>
      </c>
      <c r="B42" s="57"/>
      <c r="C42" s="57"/>
      <c r="D42" s="57"/>
      <c r="E42" s="59">
        <v>459.92</v>
      </c>
      <c r="F42" s="59"/>
      <c r="G42" s="9">
        <v>316.56</v>
      </c>
      <c r="H42" s="9">
        <v>776.48</v>
      </c>
    </row>
    <row r="43" spans="1:8" ht="11.1" customHeight="1" outlineLevel="1" x14ac:dyDescent="0.2">
      <c r="A43" s="57" t="s">
        <v>42</v>
      </c>
      <c r="B43" s="57"/>
      <c r="C43" s="57"/>
      <c r="D43" s="57"/>
      <c r="E43" s="10"/>
      <c r="F43" s="11"/>
      <c r="G43" s="9">
        <v>680.1</v>
      </c>
      <c r="H43" s="9">
        <v>680.1</v>
      </c>
    </row>
    <row r="44" spans="1:8" ht="11.1" customHeight="1" outlineLevel="1" x14ac:dyDescent="0.2">
      <c r="A44" s="57" t="s">
        <v>43</v>
      </c>
      <c r="B44" s="57"/>
      <c r="C44" s="57"/>
      <c r="D44" s="57"/>
      <c r="E44" s="58">
        <v>3542.37</v>
      </c>
      <c r="F44" s="58"/>
      <c r="G44" s="17">
        <v>2636.12</v>
      </c>
      <c r="H44" s="17">
        <v>6178.49</v>
      </c>
    </row>
    <row r="45" spans="1:8" ht="11.1" customHeight="1" outlineLevel="1" x14ac:dyDescent="0.2">
      <c r="A45" s="57" t="s">
        <v>44</v>
      </c>
      <c r="B45" s="57"/>
      <c r="C45" s="57"/>
      <c r="D45" s="57"/>
      <c r="E45" s="59">
        <v>14.26</v>
      </c>
      <c r="F45" s="59"/>
      <c r="G45" s="9">
        <v>36.340000000000003</v>
      </c>
      <c r="H45" s="9">
        <v>50.6</v>
      </c>
    </row>
    <row r="46" spans="1:8" ht="11.1" customHeight="1" outlineLevel="1" x14ac:dyDescent="0.2">
      <c r="A46" s="57" t="s">
        <v>45</v>
      </c>
      <c r="B46" s="57"/>
      <c r="C46" s="57"/>
      <c r="D46" s="57"/>
      <c r="E46" s="59">
        <v>113.58</v>
      </c>
      <c r="F46" s="59"/>
      <c r="G46" s="9">
        <v>596.32000000000005</v>
      </c>
      <c r="H46" s="9">
        <v>709.9</v>
      </c>
    </row>
    <row r="47" spans="1:8" ht="11.1" customHeight="1" outlineLevel="1" x14ac:dyDescent="0.2">
      <c r="A47" s="57" t="s">
        <v>46</v>
      </c>
      <c r="B47" s="57"/>
      <c r="C47" s="57"/>
      <c r="D47" s="57"/>
      <c r="E47" s="58">
        <v>2520.66</v>
      </c>
      <c r="F47" s="58"/>
      <c r="G47" s="17">
        <v>2216.37</v>
      </c>
      <c r="H47" s="17">
        <v>4737.03</v>
      </c>
    </row>
    <row r="48" spans="1:8" ht="12.95" customHeight="1" x14ac:dyDescent="0.2">
      <c r="A48" s="55" t="s">
        <v>47</v>
      </c>
      <c r="B48" s="55"/>
      <c r="C48" s="55"/>
      <c r="D48" s="55"/>
      <c r="E48" s="60">
        <v>469.9</v>
      </c>
      <c r="F48" s="60"/>
      <c r="G48" s="12">
        <v>552.72</v>
      </c>
      <c r="H48" s="8">
        <v>1022.62</v>
      </c>
    </row>
    <row r="49" spans="1:8" ht="11.1" customHeight="1" outlineLevel="1" x14ac:dyDescent="0.2">
      <c r="A49" s="57" t="s">
        <v>48</v>
      </c>
      <c r="B49" s="57"/>
      <c r="C49" s="57"/>
      <c r="D49" s="57"/>
      <c r="E49" s="59">
        <v>131.85</v>
      </c>
      <c r="F49" s="59"/>
      <c r="G49" s="9">
        <v>94.8</v>
      </c>
      <c r="H49" s="9">
        <v>226.65</v>
      </c>
    </row>
    <row r="50" spans="1:8" ht="11.1" customHeight="1" outlineLevel="1" x14ac:dyDescent="0.2">
      <c r="A50" s="57" t="s">
        <v>49</v>
      </c>
      <c r="B50" s="57"/>
      <c r="C50" s="57"/>
      <c r="D50" s="57"/>
      <c r="E50" s="59">
        <v>115.97</v>
      </c>
      <c r="F50" s="59"/>
      <c r="G50" s="9">
        <v>116.46</v>
      </c>
      <c r="H50" s="9">
        <v>232.43</v>
      </c>
    </row>
    <row r="51" spans="1:8" ht="11.1" customHeight="1" outlineLevel="1" x14ac:dyDescent="0.2">
      <c r="A51" s="57" t="s">
        <v>50</v>
      </c>
      <c r="B51" s="57"/>
      <c r="C51" s="57"/>
      <c r="D51" s="57"/>
      <c r="E51" s="59">
        <v>126.58</v>
      </c>
      <c r="F51" s="59"/>
      <c r="G51" s="9">
        <v>141.94</v>
      </c>
      <c r="H51" s="9">
        <v>268.52</v>
      </c>
    </row>
    <row r="52" spans="1:8" ht="11.1" customHeight="1" outlineLevel="1" x14ac:dyDescent="0.2">
      <c r="A52" s="57" t="s">
        <v>51</v>
      </c>
      <c r="B52" s="57"/>
      <c r="C52" s="57"/>
      <c r="D52" s="57"/>
      <c r="E52" s="59">
        <v>13.19</v>
      </c>
      <c r="F52" s="59"/>
      <c r="G52" s="9">
        <v>12.14</v>
      </c>
      <c r="H52" s="9">
        <v>25.33</v>
      </c>
    </row>
    <row r="53" spans="1:8" ht="11.1" customHeight="1" outlineLevel="1" x14ac:dyDescent="0.2">
      <c r="A53" s="57" t="s">
        <v>52</v>
      </c>
      <c r="B53" s="57"/>
      <c r="C53" s="57"/>
      <c r="D53" s="57"/>
      <c r="E53" s="59">
        <v>47.27</v>
      </c>
      <c r="F53" s="59"/>
      <c r="G53" s="9">
        <v>122.69</v>
      </c>
      <c r="H53" s="9">
        <v>169.96</v>
      </c>
    </row>
    <row r="54" spans="1:8" ht="11.1" customHeight="1" outlineLevel="1" x14ac:dyDescent="0.2">
      <c r="A54" s="57" t="s">
        <v>53</v>
      </c>
      <c r="B54" s="57"/>
      <c r="C54" s="57"/>
      <c r="D54" s="57"/>
      <c r="E54" s="59">
        <v>27.82</v>
      </c>
      <c r="F54" s="59"/>
      <c r="G54" s="9">
        <v>25.37</v>
      </c>
      <c r="H54" s="9">
        <v>53.19</v>
      </c>
    </row>
    <row r="55" spans="1:8" ht="11.1" customHeight="1" outlineLevel="1" x14ac:dyDescent="0.2">
      <c r="A55" s="57" t="s">
        <v>54</v>
      </c>
      <c r="B55" s="57"/>
      <c r="C55" s="57"/>
      <c r="D55" s="57"/>
      <c r="E55" s="59">
        <v>7.22</v>
      </c>
      <c r="F55" s="59"/>
      <c r="G55" s="9">
        <v>39.32</v>
      </c>
      <c r="H55" s="9">
        <v>46.54</v>
      </c>
    </row>
    <row r="56" spans="1:8" ht="12.95" customHeight="1" x14ac:dyDescent="0.2">
      <c r="A56" s="55" t="s">
        <v>55</v>
      </c>
      <c r="B56" s="55"/>
      <c r="C56" s="55"/>
      <c r="D56" s="55"/>
      <c r="E56" s="60">
        <v>3</v>
      </c>
      <c r="F56" s="60"/>
      <c r="G56" s="12">
        <v>2.5</v>
      </c>
      <c r="H56" s="12">
        <v>5.5</v>
      </c>
    </row>
    <row r="57" spans="1:8" ht="11.1" customHeight="1" outlineLevel="1" x14ac:dyDescent="0.2">
      <c r="A57" s="57" t="s">
        <v>56</v>
      </c>
      <c r="B57" s="57"/>
      <c r="C57" s="57"/>
      <c r="D57" s="57"/>
      <c r="E57" s="59">
        <v>3</v>
      </c>
      <c r="F57" s="59"/>
      <c r="G57" s="9">
        <v>2.5</v>
      </c>
      <c r="H57" s="9">
        <v>5.5</v>
      </c>
    </row>
    <row r="58" spans="1:8" ht="12.95" customHeight="1" x14ac:dyDescent="0.2">
      <c r="A58" s="55" t="s">
        <v>57</v>
      </c>
      <c r="B58" s="55"/>
      <c r="C58" s="55"/>
      <c r="D58" s="55"/>
      <c r="E58" s="60">
        <v>598.54</v>
      </c>
      <c r="F58" s="60"/>
      <c r="G58" s="12">
        <v>828.46</v>
      </c>
      <c r="H58" s="8">
        <v>1427</v>
      </c>
    </row>
    <row r="59" spans="1:8" ht="11.1" customHeight="1" outlineLevel="1" x14ac:dyDescent="0.2">
      <c r="A59" s="57" t="s">
        <v>58</v>
      </c>
      <c r="B59" s="57"/>
      <c r="C59" s="57"/>
      <c r="D59" s="57"/>
      <c r="E59" s="59">
        <v>598.54</v>
      </c>
      <c r="F59" s="59"/>
      <c r="G59" s="9">
        <v>828.46</v>
      </c>
      <c r="H59" s="17">
        <v>1427</v>
      </c>
    </row>
    <row r="60" spans="1:8" ht="12.95" customHeight="1" x14ac:dyDescent="0.2">
      <c r="A60" s="55" t="s">
        <v>59</v>
      </c>
      <c r="B60" s="55"/>
      <c r="C60" s="55"/>
      <c r="D60" s="55"/>
      <c r="E60" s="60">
        <v>13.6</v>
      </c>
      <c r="F60" s="60"/>
      <c r="G60" s="12">
        <v>33</v>
      </c>
      <c r="H60" s="12">
        <v>46.6</v>
      </c>
    </row>
    <row r="61" spans="1:8" ht="11.1" customHeight="1" outlineLevel="1" x14ac:dyDescent="0.2">
      <c r="A61" s="57" t="s">
        <v>60</v>
      </c>
      <c r="B61" s="57"/>
      <c r="C61" s="57"/>
      <c r="D61" s="57"/>
      <c r="E61" s="59">
        <v>13.6</v>
      </c>
      <c r="F61" s="59"/>
      <c r="G61" s="9">
        <v>33</v>
      </c>
      <c r="H61" s="9">
        <v>46.6</v>
      </c>
    </row>
    <row r="62" spans="1:8" ht="12.95" customHeight="1" x14ac:dyDescent="0.2">
      <c r="A62" s="55" t="s">
        <v>61</v>
      </c>
      <c r="B62" s="55"/>
      <c r="C62" s="55"/>
      <c r="D62" s="55"/>
      <c r="E62" s="60">
        <v>557.1</v>
      </c>
      <c r="F62" s="60"/>
      <c r="G62" s="12">
        <v>479.03</v>
      </c>
      <c r="H62" s="8">
        <v>1036.1300000000001</v>
      </c>
    </row>
    <row r="63" spans="1:8" ht="11.1" customHeight="1" outlineLevel="1" x14ac:dyDescent="0.2">
      <c r="A63" s="57" t="s">
        <v>62</v>
      </c>
      <c r="B63" s="57"/>
      <c r="C63" s="57"/>
      <c r="D63" s="57"/>
      <c r="E63" s="59">
        <v>362.54</v>
      </c>
      <c r="F63" s="59"/>
      <c r="G63" s="9">
        <v>214.57</v>
      </c>
      <c r="H63" s="9">
        <v>577.11</v>
      </c>
    </row>
    <row r="64" spans="1:8" ht="11.1" customHeight="1" outlineLevel="1" x14ac:dyDescent="0.2">
      <c r="A64" s="57" t="s">
        <v>63</v>
      </c>
      <c r="B64" s="57"/>
      <c r="C64" s="57"/>
      <c r="D64" s="57"/>
      <c r="E64" s="59">
        <v>5.18</v>
      </c>
      <c r="F64" s="59"/>
      <c r="G64" s="9">
        <v>37.99</v>
      </c>
      <c r="H64" s="9">
        <v>43.17</v>
      </c>
    </row>
    <row r="65" spans="1:8" ht="11.1" customHeight="1" outlineLevel="1" x14ac:dyDescent="0.2">
      <c r="A65" s="57" t="s">
        <v>64</v>
      </c>
      <c r="B65" s="57"/>
      <c r="C65" s="57"/>
      <c r="D65" s="57"/>
      <c r="E65" s="59">
        <v>189.38</v>
      </c>
      <c r="F65" s="59"/>
      <c r="G65" s="9">
        <v>226.47</v>
      </c>
      <c r="H65" s="9">
        <v>415.85</v>
      </c>
    </row>
    <row r="66" spans="1:8" ht="12.95" customHeight="1" x14ac:dyDescent="0.2">
      <c r="A66" s="55" t="s">
        <v>65</v>
      </c>
      <c r="B66" s="55"/>
      <c r="C66" s="55"/>
      <c r="D66" s="55"/>
      <c r="E66" s="56">
        <v>1499.85</v>
      </c>
      <c r="F66" s="56"/>
      <c r="G66" s="8">
        <v>1844.93</v>
      </c>
      <c r="H66" s="8">
        <v>3344.78</v>
      </c>
    </row>
    <row r="67" spans="1:8" ht="11.1" customHeight="1" outlineLevel="1" x14ac:dyDescent="0.2">
      <c r="A67" s="57" t="s">
        <v>66</v>
      </c>
      <c r="B67" s="57"/>
      <c r="C67" s="57"/>
      <c r="D67" s="57"/>
      <c r="E67" s="10"/>
      <c r="F67" s="11"/>
      <c r="G67" s="9">
        <v>6.6</v>
      </c>
      <c r="H67" s="9">
        <v>6.6</v>
      </c>
    </row>
    <row r="68" spans="1:8" ht="11.1" customHeight="1" outlineLevel="1" x14ac:dyDescent="0.2">
      <c r="A68" s="57" t="s">
        <v>67</v>
      </c>
      <c r="B68" s="57"/>
      <c r="C68" s="57"/>
      <c r="D68" s="57"/>
      <c r="E68" s="58">
        <v>1499.85</v>
      </c>
      <c r="F68" s="58"/>
      <c r="G68" s="17">
        <v>1838.33</v>
      </c>
      <c r="H68" s="17">
        <v>3338.18</v>
      </c>
    </row>
  </sheetData>
  <mergeCells count="117">
    <mergeCell ref="B4:H4"/>
    <mergeCell ref="A6:D6"/>
    <mergeCell ref="E6:F6"/>
    <mergeCell ref="A7:D7"/>
    <mergeCell ref="E7:F7"/>
    <mergeCell ref="A8:D8"/>
    <mergeCell ref="E8:F8"/>
    <mergeCell ref="A13:D13"/>
    <mergeCell ref="E13:F13"/>
    <mergeCell ref="A14:D14"/>
    <mergeCell ref="A15:D15"/>
    <mergeCell ref="E15:F15"/>
    <mergeCell ref="A16:D16"/>
    <mergeCell ref="A9:D9"/>
    <mergeCell ref="E9:F9"/>
    <mergeCell ref="A10:D10"/>
    <mergeCell ref="E10:F10"/>
    <mergeCell ref="A11:D11"/>
    <mergeCell ref="A12:D12"/>
    <mergeCell ref="E12:F12"/>
    <mergeCell ref="A20:D20"/>
    <mergeCell ref="E20:F20"/>
    <mergeCell ref="A21:D21"/>
    <mergeCell ref="A22:D22"/>
    <mergeCell ref="E22:F22"/>
    <mergeCell ref="A23:D23"/>
    <mergeCell ref="A17:D17"/>
    <mergeCell ref="E17:F17"/>
    <mergeCell ref="A18:D18"/>
    <mergeCell ref="E18:F18"/>
    <mergeCell ref="A19:D19"/>
    <mergeCell ref="E19:F19"/>
    <mergeCell ref="A27:D27"/>
    <mergeCell ref="E27:F27"/>
    <mergeCell ref="A28:D28"/>
    <mergeCell ref="E28:F28"/>
    <mergeCell ref="A29:D29"/>
    <mergeCell ref="E29:F29"/>
    <mergeCell ref="A24:D24"/>
    <mergeCell ref="E24:F24"/>
    <mergeCell ref="A25:D25"/>
    <mergeCell ref="E25:F25"/>
    <mergeCell ref="A26:D26"/>
    <mergeCell ref="E26:F26"/>
    <mergeCell ref="A34:D34"/>
    <mergeCell ref="A35:D35"/>
    <mergeCell ref="A36:D36"/>
    <mergeCell ref="E36:F36"/>
    <mergeCell ref="A37:D37"/>
    <mergeCell ref="E37:F37"/>
    <mergeCell ref="A30:D30"/>
    <mergeCell ref="A31:D31"/>
    <mergeCell ref="E31:F31"/>
    <mergeCell ref="A32:D32"/>
    <mergeCell ref="E32:F32"/>
    <mergeCell ref="A33:D33"/>
    <mergeCell ref="E33:F33"/>
    <mergeCell ref="A41:D41"/>
    <mergeCell ref="E41:F41"/>
    <mergeCell ref="A42:D42"/>
    <mergeCell ref="E42:F42"/>
    <mergeCell ref="A43:D43"/>
    <mergeCell ref="A44:D44"/>
    <mergeCell ref="E44:F44"/>
    <mergeCell ref="A38:D38"/>
    <mergeCell ref="E38:F38"/>
    <mergeCell ref="A39:D39"/>
    <mergeCell ref="E39:F39"/>
    <mergeCell ref="A40:D40"/>
    <mergeCell ref="E40:F40"/>
    <mergeCell ref="A48:D48"/>
    <mergeCell ref="E48:F48"/>
    <mergeCell ref="A49:D49"/>
    <mergeCell ref="E49:F49"/>
    <mergeCell ref="A50:D50"/>
    <mergeCell ref="E50:F50"/>
    <mergeCell ref="A45:D45"/>
    <mergeCell ref="E45:F45"/>
    <mergeCell ref="A46:D46"/>
    <mergeCell ref="E46:F46"/>
    <mergeCell ref="A47:D47"/>
    <mergeCell ref="E47:F47"/>
    <mergeCell ref="A54:D54"/>
    <mergeCell ref="E54:F54"/>
    <mergeCell ref="A55:D55"/>
    <mergeCell ref="E55:F55"/>
    <mergeCell ref="A56:D56"/>
    <mergeCell ref="E56:F56"/>
    <mergeCell ref="A51:D51"/>
    <mergeCell ref="E51:F51"/>
    <mergeCell ref="A52:D52"/>
    <mergeCell ref="E52:F52"/>
    <mergeCell ref="A53:D53"/>
    <mergeCell ref="E53:F53"/>
    <mergeCell ref="A60:D60"/>
    <mergeCell ref="E60:F60"/>
    <mergeCell ref="A61:D61"/>
    <mergeCell ref="E61:F61"/>
    <mergeCell ref="A62:D62"/>
    <mergeCell ref="E62:F62"/>
    <mergeCell ref="A57:D57"/>
    <mergeCell ref="E57:F57"/>
    <mergeCell ref="A58:D58"/>
    <mergeCell ref="E58:F58"/>
    <mergeCell ref="A59:D59"/>
    <mergeCell ref="E59:F59"/>
    <mergeCell ref="A66:D66"/>
    <mergeCell ref="E66:F66"/>
    <mergeCell ref="A67:D67"/>
    <mergeCell ref="A68:D68"/>
    <mergeCell ref="E68:F68"/>
    <mergeCell ref="A63:D63"/>
    <mergeCell ref="E63:F63"/>
    <mergeCell ref="A64:D64"/>
    <mergeCell ref="E64:F64"/>
    <mergeCell ref="A65:D65"/>
    <mergeCell ref="E65:F65"/>
  </mergeCell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Below="0" summaryRight="0"/>
    <pageSetUpPr autoPageBreaks="0" fitToPage="1"/>
  </sheetPr>
  <dimension ref="A1:H65"/>
  <sheetViews>
    <sheetView tabSelected="1" topLeftCell="A40" zoomScale="110" zoomScaleNormal="110" workbookViewId="0">
      <selection activeCell="N19" sqref="N19"/>
    </sheetView>
  </sheetViews>
  <sheetFormatPr defaultColWidth="8.7109375" defaultRowHeight="11.45" customHeight="1" outlineLevelRow="1" x14ac:dyDescent="0.2"/>
  <cols>
    <col min="1" max="1" width="40.42578125" style="1" customWidth="1"/>
    <col min="2" max="3" width="10.140625" style="1" customWidth="1"/>
    <col min="4" max="4" width="13.28515625" style="19" customWidth="1"/>
    <col min="5" max="5" width="10.5703125" style="19" customWidth="1"/>
    <col min="6" max="6" width="10.7109375" style="1" customWidth="1"/>
    <col min="7" max="7" width="13.5703125" style="19" customWidth="1"/>
    <col min="8" max="8" width="10.85546875" style="19" customWidth="1"/>
    <col min="9" max="16384" width="8.7109375" style="3"/>
  </cols>
  <sheetData>
    <row r="1" spans="1:8" ht="11.45" customHeight="1" x14ac:dyDescent="0.2">
      <c r="D1" s="20" t="s">
        <v>77</v>
      </c>
    </row>
    <row r="2" spans="1:8" s="1" customFormat="1" ht="9.9499999999999993" customHeight="1" x14ac:dyDescent="0.2">
      <c r="D2" s="19"/>
      <c r="E2" s="19"/>
      <c r="G2" s="19"/>
      <c r="H2" s="19"/>
    </row>
    <row r="3" spans="1:8" ht="59.25" customHeight="1" x14ac:dyDescent="0.2">
      <c r="A3" s="65" t="s">
        <v>76</v>
      </c>
      <c r="B3" s="65"/>
      <c r="C3" s="65"/>
      <c r="D3" s="65"/>
      <c r="E3" s="65"/>
      <c r="F3" s="65"/>
      <c r="G3" s="65"/>
      <c r="H3" s="65"/>
    </row>
    <row r="4" spans="1:8" s="1" customFormat="1" ht="20.25" customHeight="1" x14ac:dyDescent="0.2">
      <c r="A4" s="66" t="s">
        <v>68</v>
      </c>
      <c r="B4" s="67">
        <v>2016</v>
      </c>
      <c r="C4" s="67">
        <v>2017</v>
      </c>
      <c r="D4" s="68" t="s">
        <v>71</v>
      </c>
      <c r="E4" s="68"/>
      <c r="F4" s="67" t="s">
        <v>74</v>
      </c>
      <c r="G4" s="68" t="s">
        <v>71</v>
      </c>
      <c r="H4" s="68"/>
    </row>
    <row r="5" spans="1:8" s="18" customFormat="1" ht="26.25" customHeight="1" x14ac:dyDescent="0.25">
      <c r="A5" s="66"/>
      <c r="B5" s="67"/>
      <c r="C5" s="67"/>
      <c r="D5" s="40" t="s">
        <v>72</v>
      </c>
      <c r="E5" s="40" t="s">
        <v>73</v>
      </c>
      <c r="F5" s="69"/>
      <c r="G5" s="40" t="s">
        <v>72</v>
      </c>
      <c r="H5" s="40" t="s">
        <v>73</v>
      </c>
    </row>
    <row r="6" spans="1:8" ht="12.75" x14ac:dyDescent="0.2">
      <c r="A6" s="41" t="s">
        <v>7</v>
      </c>
      <c r="B6" s="42">
        <v>1020.9</v>
      </c>
      <c r="C6" s="42">
        <v>1077.8</v>
      </c>
      <c r="D6" s="38">
        <f>C6-B6</f>
        <v>56.899999999999977</v>
      </c>
      <c r="E6" s="39">
        <f>C6/B6</f>
        <v>1.0557351356646096</v>
      </c>
      <c r="F6" s="43">
        <f>F7+F9+F10</f>
        <v>783.8</v>
      </c>
      <c r="G6" s="38">
        <f>F6-C6</f>
        <v>-294</v>
      </c>
      <c r="H6" s="39">
        <f>F6/C6</f>
        <v>0.72722211913156432</v>
      </c>
    </row>
    <row r="7" spans="1:8" ht="12.75" outlineLevel="1" x14ac:dyDescent="0.2">
      <c r="A7" s="21" t="s">
        <v>8</v>
      </c>
      <c r="B7" s="22">
        <v>684.7</v>
      </c>
      <c r="C7" s="22">
        <v>207.5</v>
      </c>
      <c r="D7" s="23">
        <f t="shared" ref="D7:D63" si="0">C7-B7</f>
        <v>-477.20000000000005</v>
      </c>
      <c r="E7" s="24">
        <f t="shared" ref="E7:E65" si="1">C7/B7</f>
        <v>0.30305243172192198</v>
      </c>
      <c r="F7" s="25">
        <v>110</v>
      </c>
      <c r="G7" s="35">
        <f t="shared" ref="G7:G63" si="2">F7-C7</f>
        <v>-97.5</v>
      </c>
      <c r="H7" s="36">
        <f t="shared" ref="H7:H65" si="3">F7/C7</f>
        <v>0.53012048192771088</v>
      </c>
    </row>
    <row r="8" spans="1:8" ht="12.75" outlineLevel="1" x14ac:dyDescent="0.2">
      <c r="A8" s="21" t="s">
        <v>9</v>
      </c>
      <c r="B8" s="22">
        <v>123.9</v>
      </c>
      <c r="C8" s="22">
        <v>81.900000000000006</v>
      </c>
      <c r="D8" s="23">
        <f t="shared" si="0"/>
        <v>-42</v>
      </c>
      <c r="E8" s="24">
        <f t="shared" si="1"/>
        <v>0.66101694915254239</v>
      </c>
      <c r="F8" s="26"/>
      <c r="G8" s="35">
        <f t="shared" si="2"/>
        <v>-81.900000000000006</v>
      </c>
      <c r="H8" s="36"/>
    </row>
    <row r="9" spans="1:8" ht="12.75" outlineLevel="1" x14ac:dyDescent="0.2">
      <c r="A9" s="21" t="s">
        <v>10</v>
      </c>
      <c r="B9" s="27"/>
      <c r="C9" s="22">
        <v>11.4</v>
      </c>
      <c r="D9" s="23">
        <f t="shared" si="0"/>
        <v>11.4</v>
      </c>
      <c r="E9" s="24"/>
      <c r="F9" s="25">
        <v>174.8</v>
      </c>
      <c r="G9" s="35">
        <f t="shared" si="2"/>
        <v>163.4</v>
      </c>
      <c r="H9" s="36">
        <f t="shared" si="3"/>
        <v>15.333333333333334</v>
      </c>
    </row>
    <row r="10" spans="1:8" ht="12.75" outlineLevel="1" x14ac:dyDescent="0.2">
      <c r="A10" s="21" t="s">
        <v>11</v>
      </c>
      <c r="B10" s="22">
        <v>212.3</v>
      </c>
      <c r="C10" s="22">
        <v>777</v>
      </c>
      <c r="D10" s="23">
        <f t="shared" si="0"/>
        <v>564.70000000000005</v>
      </c>
      <c r="E10" s="24">
        <f t="shared" si="1"/>
        <v>3.6599152143193594</v>
      </c>
      <c r="F10" s="25">
        <v>499</v>
      </c>
      <c r="G10" s="35">
        <f t="shared" si="2"/>
        <v>-278</v>
      </c>
      <c r="H10" s="36">
        <f t="shared" si="3"/>
        <v>0.64221364221364219</v>
      </c>
    </row>
    <row r="11" spans="1:8" ht="12.75" x14ac:dyDescent="0.2">
      <c r="A11" s="41" t="s">
        <v>12</v>
      </c>
      <c r="B11" s="44">
        <v>5.98</v>
      </c>
      <c r="C11" s="44">
        <v>27.44</v>
      </c>
      <c r="D11" s="45">
        <f t="shared" si="0"/>
        <v>21.46</v>
      </c>
      <c r="E11" s="39">
        <f t="shared" si="1"/>
        <v>4.5886287625418056</v>
      </c>
      <c r="F11" s="46">
        <v>0</v>
      </c>
      <c r="G11" s="38">
        <f t="shared" si="2"/>
        <v>-27.44</v>
      </c>
      <c r="H11" s="39"/>
    </row>
    <row r="12" spans="1:8" ht="12.75" outlineLevel="1" x14ac:dyDescent="0.2">
      <c r="A12" s="21" t="s">
        <v>13</v>
      </c>
      <c r="B12" s="27"/>
      <c r="C12" s="22">
        <v>27.44</v>
      </c>
      <c r="D12" s="23">
        <f t="shared" si="0"/>
        <v>27.44</v>
      </c>
      <c r="E12" s="24"/>
      <c r="F12" s="26"/>
      <c r="G12" s="35">
        <f t="shared" si="2"/>
        <v>-27.44</v>
      </c>
      <c r="H12" s="36"/>
    </row>
    <row r="13" spans="1:8" ht="12.75" outlineLevel="1" x14ac:dyDescent="0.2">
      <c r="A13" s="21" t="s">
        <v>14</v>
      </c>
      <c r="B13" s="22">
        <v>5.98</v>
      </c>
      <c r="C13" s="27"/>
      <c r="D13" s="28">
        <f t="shared" si="0"/>
        <v>-5.98</v>
      </c>
      <c r="E13" s="24">
        <f t="shared" si="1"/>
        <v>0</v>
      </c>
      <c r="F13" s="27">
        <v>0</v>
      </c>
      <c r="G13" s="35"/>
      <c r="H13" s="36"/>
    </row>
    <row r="14" spans="1:8" ht="12.75" x14ac:dyDescent="0.2">
      <c r="A14" s="41" t="s">
        <v>16</v>
      </c>
      <c r="B14" s="44">
        <v>217.64</v>
      </c>
      <c r="C14" s="44">
        <v>183.83</v>
      </c>
      <c r="D14" s="45">
        <f t="shared" si="0"/>
        <v>-33.809999999999974</v>
      </c>
      <c r="E14" s="39">
        <f t="shared" si="1"/>
        <v>0.84465171843411146</v>
      </c>
      <c r="F14" s="43">
        <v>0</v>
      </c>
      <c r="G14" s="38">
        <f t="shared" si="2"/>
        <v>-183.83</v>
      </c>
      <c r="H14" s="39">
        <f t="shared" si="3"/>
        <v>0</v>
      </c>
    </row>
    <row r="15" spans="1:8" ht="12.75" outlineLevel="1" x14ac:dyDescent="0.2">
      <c r="A15" s="21" t="s">
        <v>17</v>
      </c>
      <c r="B15" s="22">
        <v>3.21</v>
      </c>
      <c r="C15" s="22">
        <v>4.3499999999999996</v>
      </c>
      <c r="D15" s="23">
        <f t="shared" si="0"/>
        <v>1.1399999999999997</v>
      </c>
      <c r="E15" s="24">
        <f t="shared" si="1"/>
        <v>1.3551401869158877</v>
      </c>
      <c r="F15" s="25">
        <v>0</v>
      </c>
      <c r="G15" s="35">
        <f t="shared" si="2"/>
        <v>-4.3499999999999996</v>
      </c>
      <c r="H15" s="36">
        <f t="shared" si="3"/>
        <v>0</v>
      </c>
    </row>
    <row r="16" spans="1:8" ht="12.75" outlineLevel="1" x14ac:dyDescent="0.2">
      <c r="A16" s="21" t="s">
        <v>18</v>
      </c>
      <c r="B16" s="22">
        <v>214.43</v>
      </c>
      <c r="C16" s="22">
        <v>179.48</v>
      </c>
      <c r="D16" s="23">
        <f t="shared" si="0"/>
        <v>-34.950000000000017</v>
      </c>
      <c r="E16" s="24">
        <f t="shared" si="1"/>
        <v>0.83700974677050777</v>
      </c>
      <c r="F16" s="25">
        <v>0</v>
      </c>
      <c r="G16" s="35">
        <f t="shared" si="2"/>
        <v>-179.48</v>
      </c>
      <c r="H16" s="36">
        <f t="shared" si="3"/>
        <v>0</v>
      </c>
    </row>
    <row r="17" spans="1:8" ht="12.75" x14ac:dyDescent="0.2">
      <c r="A17" s="41" t="s">
        <v>19</v>
      </c>
      <c r="B17" s="42">
        <v>4956.1000000000004</v>
      </c>
      <c r="C17" s="42">
        <v>5440.6</v>
      </c>
      <c r="D17" s="38">
        <f t="shared" si="0"/>
        <v>484.5</v>
      </c>
      <c r="E17" s="39">
        <f t="shared" si="1"/>
        <v>1.0977583180323238</v>
      </c>
      <c r="F17" s="47">
        <f>F18+F19+F20+F21</f>
        <v>6323.9700000000012</v>
      </c>
      <c r="G17" s="38">
        <f t="shared" si="2"/>
        <v>883.3700000000008</v>
      </c>
      <c r="H17" s="39">
        <f t="shared" si="3"/>
        <v>1.1623662831305372</v>
      </c>
    </row>
    <row r="18" spans="1:8" ht="12.75" outlineLevel="1" x14ac:dyDescent="0.2">
      <c r="A18" s="21" t="s">
        <v>21</v>
      </c>
      <c r="B18" s="22">
        <v>896.1</v>
      </c>
      <c r="C18" s="29">
        <v>1162.0999999999999</v>
      </c>
      <c r="D18" s="30">
        <f t="shared" si="0"/>
        <v>265.99999999999989</v>
      </c>
      <c r="E18" s="24">
        <f t="shared" si="1"/>
        <v>1.2968418703269724</v>
      </c>
      <c r="F18" s="25">
        <v>1097.8</v>
      </c>
      <c r="G18" s="35">
        <f t="shared" si="2"/>
        <v>-64.299999999999955</v>
      </c>
      <c r="H18" s="36">
        <f t="shared" si="3"/>
        <v>0.94466913346527837</v>
      </c>
    </row>
    <row r="19" spans="1:8" ht="12.75" outlineLevel="1" x14ac:dyDescent="0.2">
      <c r="A19" s="21" t="s">
        <v>23</v>
      </c>
      <c r="B19" s="29">
        <v>3226.79</v>
      </c>
      <c r="C19" s="29">
        <v>3110.25</v>
      </c>
      <c r="D19" s="30">
        <f t="shared" si="0"/>
        <v>-116.53999999999996</v>
      </c>
      <c r="E19" s="24">
        <f t="shared" si="1"/>
        <v>0.96388361188673577</v>
      </c>
      <c r="F19" s="31">
        <v>3670.55</v>
      </c>
      <c r="G19" s="35">
        <f t="shared" si="2"/>
        <v>560.30000000000018</v>
      </c>
      <c r="H19" s="36">
        <f t="shared" si="3"/>
        <v>1.1801462904911182</v>
      </c>
    </row>
    <row r="20" spans="1:8" ht="12.75" outlineLevel="1" x14ac:dyDescent="0.2">
      <c r="A20" s="21" t="s">
        <v>24</v>
      </c>
      <c r="B20" s="22">
        <v>584.14</v>
      </c>
      <c r="C20" s="22">
        <v>470.27</v>
      </c>
      <c r="D20" s="23">
        <f t="shared" si="0"/>
        <v>-113.87</v>
      </c>
      <c r="E20" s="24">
        <f t="shared" si="1"/>
        <v>0.80506385455541474</v>
      </c>
      <c r="F20" s="25">
        <v>644.02</v>
      </c>
      <c r="G20" s="35">
        <f t="shared" si="2"/>
        <v>173.75</v>
      </c>
      <c r="H20" s="36">
        <f t="shared" si="3"/>
        <v>1.3694686031428753</v>
      </c>
    </row>
    <row r="21" spans="1:8" ht="12.75" outlineLevel="1" x14ac:dyDescent="0.2">
      <c r="A21" s="21" t="s">
        <v>25</v>
      </c>
      <c r="B21" s="22">
        <v>249.07</v>
      </c>
      <c r="C21" s="22">
        <v>697.98</v>
      </c>
      <c r="D21" s="23">
        <f t="shared" si="0"/>
        <v>448.91</v>
      </c>
      <c r="E21" s="24">
        <f t="shared" si="1"/>
        <v>2.8023447223672062</v>
      </c>
      <c r="F21" s="25">
        <v>911.6</v>
      </c>
      <c r="G21" s="35">
        <f t="shared" si="2"/>
        <v>213.62</v>
      </c>
      <c r="H21" s="36">
        <f t="shared" si="3"/>
        <v>1.3060546147454082</v>
      </c>
    </row>
    <row r="22" spans="1:8" ht="12.75" x14ac:dyDescent="0.2">
      <c r="A22" s="41" t="s">
        <v>26</v>
      </c>
      <c r="B22" s="44">
        <v>394.9</v>
      </c>
      <c r="C22" s="44">
        <v>391.64</v>
      </c>
      <c r="D22" s="45">
        <f t="shared" si="0"/>
        <v>-3.2599999999999909</v>
      </c>
      <c r="E22" s="39">
        <f t="shared" si="1"/>
        <v>0.99174474550519121</v>
      </c>
      <c r="F22" s="43">
        <v>94.7</v>
      </c>
      <c r="G22" s="38">
        <f t="shared" si="2"/>
        <v>-296.94</v>
      </c>
      <c r="H22" s="39">
        <f t="shared" si="3"/>
        <v>0.24180369727300582</v>
      </c>
    </row>
    <row r="23" spans="1:8" ht="12.75" outlineLevel="1" x14ac:dyDescent="0.2">
      <c r="A23" s="21" t="s">
        <v>27</v>
      </c>
      <c r="B23" s="22">
        <v>394.9</v>
      </c>
      <c r="C23" s="22">
        <v>391.64</v>
      </c>
      <c r="D23" s="23">
        <f t="shared" si="0"/>
        <v>-3.2599999999999909</v>
      </c>
      <c r="E23" s="24">
        <f t="shared" si="1"/>
        <v>0.99174474550519121</v>
      </c>
      <c r="F23" s="25">
        <v>94.7</v>
      </c>
      <c r="G23" s="35">
        <f t="shared" si="2"/>
        <v>-296.94</v>
      </c>
      <c r="H23" s="36">
        <f t="shared" si="3"/>
        <v>0.24180369727300582</v>
      </c>
    </row>
    <row r="24" spans="1:8" ht="12.75" x14ac:dyDescent="0.2">
      <c r="A24" s="41" t="s">
        <v>28</v>
      </c>
      <c r="B24" s="42">
        <v>6134.44</v>
      </c>
      <c r="C24" s="42">
        <v>6317.03</v>
      </c>
      <c r="D24" s="38">
        <f t="shared" si="0"/>
        <v>182.59000000000015</v>
      </c>
      <c r="E24" s="39">
        <f t="shared" si="1"/>
        <v>1.0297647381016035</v>
      </c>
      <c r="F24" s="47">
        <f>F26+F27+F29+F30+F31+F32+F33+F34</f>
        <v>7318.98</v>
      </c>
      <c r="G24" s="38">
        <f t="shared" si="2"/>
        <v>1001.9499999999998</v>
      </c>
      <c r="H24" s="39">
        <f t="shared" si="3"/>
        <v>1.1586109295032634</v>
      </c>
    </row>
    <row r="25" spans="1:8" ht="22.5" outlineLevel="1" x14ac:dyDescent="0.2">
      <c r="A25" s="21" t="s">
        <v>29</v>
      </c>
      <c r="B25" s="27"/>
      <c r="C25" s="22">
        <v>10.68</v>
      </c>
      <c r="D25" s="23">
        <f t="shared" si="0"/>
        <v>10.68</v>
      </c>
      <c r="E25" s="24"/>
      <c r="F25" s="25">
        <v>0</v>
      </c>
      <c r="G25" s="35">
        <f t="shared" si="2"/>
        <v>-10.68</v>
      </c>
      <c r="H25" s="36"/>
    </row>
    <row r="26" spans="1:8" ht="12.75" outlineLevel="1" x14ac:dyDescent="0.2">
      <c r="A26" s="21" t="s">
        <v>30</v>
      </c>
      <c r="B26" s="22">
        <v>872.37</v>
      </c>
      <c r="C26" s="22">
        <v>555.26</v>
      </c>
      <c r="D26" s="23">
        <f t="shared" si="0"/>
        <v>-317.11</v>
      </c>
      <c r="E26" s="24">
        <f t="shared" si="1"/>
        <v>0.63649598220938364</v>
      </c>
      <c r="F26" s="25">
        <v>757.87</v>
      </c>
      <c r="G26" s="35">
        <f t="shared" si="2"/>
        <v>202.61</v>
      </c>
      <c r="H26" s="36">
        <f t="shared" si="3"/>
        <v>1.3648921226092281</v>
      </c>
    </row>
    <row r="27" spans="1:8" ht="12.75" outlineLevel="1" x14ac:dyDescent="0.2">
      <c r="A27" s="21" t="s">
        <v>31</v>
      </c>
      <c r="B27" s="29">
        <v>1496.31</v>
      </c>
      <c r="C27" s="29">
        <v>2455.96</v>
      </c>
      <c r="D27" s="30">
        <f t="shared" si="0"/>
        <v>959.65000000000009</v>
      </c>
      <c r="E27" s="24">
        <f t="shared" si="1"/>
        <v>1.6413443738262794</v>
      </c>
      <c r="F27" s="31">
        <v>3210.42</v>
      </c>
      <c r="G27" s="35">
        <f t="shared" si="2"/>
        <v>754.46</v>
      </c>
      <c r="H27" s="36">
        <f t="shared" si="3"/>
        <v>1.3071955569308946</v>
      </c>
    </row>
    <row r="28" spans="1:8" ht="12.75" outlineLevel="1" x14ac:dyDescent="0.2">
      <c r="A28" s="21" t="s">
        <v>32</v>
      </c>
      <c r="B28" s="22">
        <v>10.210000000000001</v>
      </c>
      <c r="C28" s="22">
        <v>26.37</v>
      </c>
      <c r="D28" s="23">
        <f t="shared" si="0"/>
        <v>16.16</v>
      </c>
      <c r="E28" s="24">
        <f t="shared" si="1"/>
        <v>2.582761998041136</v>
      </c>
      <c r="F28" s="26">
        <v>0</v>
      </c>
      <c r="G28" s="35">
        <f t="shared" si="2"/>
        <v>-26.37</v>
      </c>
      <c r="H28" s="36"/>
    </row>
    <row r="29" spans="1:8" ht="12.75" outlineLevel="1" x14ac:dyDescent="0.2">
      <c r="A29" s="21" t="s">
        <v>33</v>
      </c>
      <c r="B29" s="27"/>
      <c r="C29" s="22">
        <v>30.27</v>
      </c>
      <c r="D29" s="23">
        <f t="shared" si="0"/>
        <v>30.27</v>
      </c>
      <c r="E29" s="24"/>
      <c r="F29" s="25">
        <v>23.27</v>
      </c>
      <c r="G29" s="35">
        <f t="shared" si="2"/>
        <v>-7</v>
      </c>
      <c r="H29" s="36">
        <f t="shared" si="3"/>
        <v>0.76874793524942187</v>
      </c>
    </row>
    <row r="30" spans="1:8" ht="12.75" outlineLevel="1" x14ac:dyDescent="0.2">
      <c r="A30" s="21" t="s">
        <v>34</v>
      </c>
      <c r="B30" s="27"/>
      <c r="C30" s="22">
        <v>31.94</v>
      </c>
      <c r="D30" s="23">
        <f t="shared" si="0"/>
        <v>31.94</v>
      </c>
      <c r="E30" s="24"/>
      <c r="F30" s="25">
        <v>86.04</v>
      </c>
      <c r="G30" s="35">
        <f t="shared" si="2"/>
        <v>54.100000000000009</v>
      </c>
      <c r="H30" s="36">
        <f t="shared" si="3"/>
        <v>2.6938008766437069</v>
      </c>
    </row>
    <row r="31" spans="1:8" ht="12.75" outlineLevel="1" x14ac:dyDescent="0.2">
      <c r="A31" s="21" t="s">
        <v>35</v>
      </c>
      <c r="B31" s="29">
        <v>2531.92</v>
      </c>
      <c r="C31" s="29">
        <v>2507.2800000000002</v>
      </c>
      <c r="D31" s="30">
        <f t="shared" si="0"/>
        <v>-24.639999999999873</v>
      </c>
      <c r="E31" s="24">
        <f t="shared" si="1"/>
        <v>0.99026825492116655</v>
      </c>
      <c r="F31" s="31">
        <v>2612.2800000000002</v>
      </c>
      <c r="G31" s="35">
        <f t="shared" si="2"/>
        <v>105</v>
      </c>
      <c r="H31" s="36">
        <f t="shared" si="3"/>
        <v>1.0418780511151526</v>
      </c>
    </row>
    <row r="32" spans="1:8" ht="12.75" outlineLevel="1" x14ac:dyDescent="0.2">
      <c r="A32" s="21" t="s">
        <v>36</v>
      </c>
      <c r="B32" s="22">
        <v>444.39</v>
      </c>
      <c r="C32" s="22">
        <v>235.74</v>
      </c>
      <c r="D32" s="23">
        <f t="shared" si="0"/>
        <v>-208.64999999999998</v>
      </c>
      <c r="E32" s="24">
        <f t="shared" si="1"/>
        <v>0.53047998379801531</v>
      </c>
      <c r="F32" s="25">
        <v>112.98</v>
      </c>
      <c r="G32" s="35">
        <f t="shared" si="2"/>
        <v>-122.76</v>
      </c>
      <c r="H32" s="36">
        <f t="shared" si="3"/>
        <v>0.47925680834818019</v>
      </c>
    </row>
    <row r="33" spans="1:8" ht="12.75" outlineLevel="1" x14ac:dyDescent="0.2">
      <c r="A33" s="21" t="s">
        <v>37</v>
      </c>
      <c r="B33" s="22">
        <v>131.27000000000001</v>
      </c>
      <c r="C33" s="22">
        <v>51.7</v>
      </c>
      <c r="D33" s="23">
        <f t="shared" si="0"/>
        <v>-79.570000000000007</v>
      </c>
      <c r="E33" s="24">
        <f t="shared" si="1"/>
        <v>0.39384474746705261</v>
      </c>
      <c r="F33" s="25">
        <v>7.9</v>
      </c>
      <c r="G33" s="35">
        <f t="shared" si="2"/>
        <v>-43.800000000000004</v>
      </c>
      <c r="H33" s="36">
        <f t="shared" si="3"/>
        <v>0.15280464216634429</v>
      </c>
    </row>
    <row r="34" spans="1:8" ht="12.75" outlineLevel="1" x14ac:dyDescent="0.2">
      <c r="A34" s="21" t="s">
        <v>38</v>
      </c>
      <c r="B34" s="22">
        <v>647.97</v>
      </c>
      <c r="C34" s="22">
        <v>411.83</v>
      </c>
      <c r="D34" s="23">
        <f t="shared" si="0"/>
        <v>-236.14000000000004</v>
      </c>
      <c r="E34" s="24">
        <f t="shared" si="1"/>
        <v>0.63556954797289988</v>
      </c>
      <c r="F34" s="25">
        <v>508.22</v>
      </c>
      <c r="G34" s="35">
        <f t="shared" si="2"/>
        <v>96.390000000000043</v>
      </c>
      <c r="H34" s="36">
        <f t="shared" si="3"/>
        <v>1.2340528858995217</v>
      </c>
    </row>
    <row r="35" spans="1:8" ht="12.75" x14ac:dyDescent="0.2">
      <c r="A35" s="41" t="s">
        <v>39</v>
      </c>
      <c r="B35" s="42">
        <v>8203.2900000000009</v>
      </c>
      <c r="C35" s="42">
        <v>7650.43</v>
      </c>
      <c r="D35" s="38">
        <f t="shared" si="0"/>
        <v>-552.86000000000058</v>
      </c>
      <c r="E35" s="39">
        <f t="shared" si="1"/>
        <v>0.9326050889338301</v>
      </c>
      <c r="F35" s="47">
        <f>F36+F37+F38+F39+F40+F42+F43</f>
        <v>6890.7800000000007</v>
      </c>
      <c r="G35" s="38">
        <f t="shared" si="2"/>
        <v>-759.64999999999964</v>
      </c>
      <c r="H35" s="39">
        <f t="shared" si="3"/>
        <v>0.9007049276968746</v>
      </c>
    </row>
    <row r="36" spans="1:8" ht="12.75" outlineLevel="1" x14ac:dyDescent="0.2">
      <c r="A36" s="21" t="s">
        <v>69</v>
      </c>
      <c r="B36" s="29"/>
      <c r="C36" s="29"/>
      <c r="D36" s="30"/>
      <c r="E36" s="24"/>
      <c r="F36" s="25">
        <v>102.59</v>
      </c>
      <c r="G36" s="35">
        <f t="shared" si="2"/>
        <v>102.59</v>
      </c>
      <c r="H36" s="36"/>
    </row>
    <row r="37" spans="1:8" ht="12.75" outlineLevel="1" x14ac:dyDescent="0.2">
      <c r="A37" s="21" t="s">
        <v>40</v>
      </c>
      <c r="B37" s="29">
        <v>1552.5</v>
      </c>
      <c r="C37" s="29">
        <v>1168.6199999999999</v>
      </c>
      <c r="D37" s="30">
        <f t="shared" si="0"/>
        <v>-383.88000000000011</v>
      </c>
      <c r="E37" s="24">
        <f t="shared" si="1"/>
        <v>0.75273429951690818</v>
      </c>
      <c r="F37" s="25">
        <v>1014.94</v>
      </c>
      <c r="G37" s="35">
        <f t="shared" si="2"/>
        <v>-153.67999999999984</v>
      </c>
      <c r="H37" s="36">
        <f t="shared" si="3"/>
        <v>0.86849446355530469</v>
      </c>
    </row>
    <row r="38" spans="1:8" ht="12.75" outlineLevel="1" x14ac:dyDescent="0.2">
      <c r="A38" s="21" t="s">
        <v>41</v>
      </c>
      <c r="B38" s="22">
        <v>459.92</v>
      </c>
      <c r="C38" s="22">
        <v>316.56</v>
      </c>
      <c r="D38" s="23">
        <f t="shared" si="0"/>
        <v>-143.36000000000001</v>
      </c>
      <c r="E38" s="24">
        <f t="shared" si="1"/>
        <v>0.68829361628109231</v>
      </c>
      <c r="F38" s="25">
        <v>341.63</v>
      </c>
      <c r="G38" s="35">
        <f t="shared" si="2"/>
        <v>25.069999999999993</v>
      </c>
      <c r="H38" s="36">
        <f t="shared" si="3"/>
        <v>1.0791950972959312</v>
      </c>
    </row>
    <row r="39" spans="1:8" ht="12.75" outlineLevel="1" x14ac:dyDescent="0.2">
      <c r="A39" s="21" t="s">
        <v>42</v>
      </c>
      <c r="B39" s="27"/>
      <c r="C39" s="22">
        <v>680.1</v>
      </c>
      <c r="D39" s="23">
        <f t="shared" si="0"/>
        <v>680.1</v>
      </c>
      <c r="E39" s="24"/>
      <c r="F39" s="31">
        <v>1576.53</v>
      </c>
      <c r="G39" s="35">
        <f t="shared" si="2"/>
        <v>896.43</v>
      </c>
      <c r="H39" s="36">
        <f t="shared" si="3"/>
        <v>2.3180855756506396</v>
      </c>
    </row>
    <row r="40" spans="1:8" ht="12.75" outlineLevel="1" x14ac:dyDescent="0.2">
      <c r="A40" s="21" t="s">
        <v>43</v>
      </c>
      <c r="B40" s="29">
        <v>3542.37</v>
      </c>
      <c r="C40" s="29">
        <v>2636.12</v>
      </c>
      <c r="D40" s="30">
        <f t="shared" si="0"/>
        <v>-906.25</v>
      </c>
      <c r="E40" s="24">
        <f t="shared" si="1"/>
        <v>0.74416845219443484</v>
      </c>
      <c r="F40" s="25">
        <v>1242.3399999999999</v>
      </c>
      <c r="G40" s="35">
        <f t="shared" si="2"/>
        <v>-1393.78</v>
      </c>
      <c r="H40" s="36">
        <f t="shared" si="3"/>
        <v>0.47127596619273782</v>
      </c>
    </row>
    <row r="41" spans="1:8" ht="12.75" outlineLevel="1" x14ac:dyDescent="0.2">
      <c r="A41" s="21" t="s">
        <v>44</v>
      </c>
      <c r="B41" s="22">
        <v>14.26</v>
      </c>
      <c r="C41" s="22">
        <v>36.340000000000003</v>
      </c>
      <c r="D41" s="23">
        <f t="shared" si="0"/>
        <v>22.080000000000005</v>
      </c>
      <c r="E41" s="24">
        <f t="shared" si="1"/>
        <v>2.5483870967741939</v>
      </c>
      <c r="F41" s="26"/>
      <c r="G41" s="35">
        <f t="shared" si="2"/>
        <v>-36.340000000000003</v>
      </c>
      <c r="H41" s="36"/>
    </row>
    <row r="42" spans="1:8" ht="12.75" outlineLevel="1" x14ac:dyDescent="0.2">
      <c r="A42" s="21" t="s">
        <v>45</v>
      </c>
      <c r="B42" s="22">
        <v>113.58</v>
      </c>
      <c r="C42" s="22">
        <v>596.32000000000005</v>
      </c>
      <c r="D42" s="23">
        <f t="shared" si="0"/>
        <v>482.74000000000007</v>
      </c>
      <c r="E42" s="24">
        <f t="shared" si="1"/>
        <v>5.2502201091741512</v>
      </c>
      <c r="F42" s="25">
        <v>729.56</v>
      </c>
      <c r="G42" s="35">
        <f t="shared" si="2"/>
        <v>133.2399999999999</v>
      </c>
      <c r="H42" s="36">
        <f t="shared" si="3"/>
        <v>1.2234370807620067</v>
      </c>
    </row>
    <row r="43" spans="1:8" ht="12.75" outlineLevel="1" x14ac:dyDescent="0.2">
      <c r="A43" s="21" t="s">
        <v>46</v>
      </c>
      <c r="B43" s="29">
        <v>2520.66</v>
      </c>
      <c r="C43" s="29">
        <v>2216.37</v>
      </c>
      <c r="D43" s="30">
        <f t="shared" si="0"/>
        <v>-304.28999999999996</v>
      </c>
      <c r="E43" s="24">
        <f t="shared" si="1"/>
        <v>0.87928161671943061</v>
      </c>
      <c r="F43" s="31">
        <v>1883.19</v>
      </c>
      <c r="G43" s="35">
        <f t="shared" si="2"/>
        <v>-333.17999999999984</v>
      </c>
      <c r="H43" s="36">
        <f t="shared" si="3"/>
        <v>0.8496731141461038</v>
      </c>
    </row>
    <row r="44" spans="1:8" ht="12.75" x14ac:dyDescent="0.2">
      <c r="A44" s="41" t="s">
        <v>47</v>
      </c>
      <c r="B44" s="44">
        <v>469.9</v>
      </c>
      <c r="C44" s="44">
        <v>552.72</v>
      </c>
      <c r="D44" s="45">
        <f t="shared" si="0"/>
        <v>82.82000000000005</v>
      </c>
      <c r="E44" s="39">
        <f t="shared" si="1"/>
        <v>1.1762502660140457</v>
      </c>
      <c r="F44" s="48">
        <f>F45+F46+F47+F48+F49+F50+F51</f>
        <v>713.86</v>
      </c>
      <c r="G44" s="38">
        <f t="shared" si="2"/>
        <v>161.13999999999999</v>
      </c>
      <c r="H44" s="39">
        <f t="shared" si="3"/>
        <v>1.2915400202634244</v>
      </c>
    </row>
    <row r="45" spans="1:8" ht="12.75" outlineLevel="1" x14ac:dyDescent="0.2">
      <c r="A45" s="21" t="s">
        <v>48</v>
      </c>
      <c r="B45" s="22">
        <v>131.85</v>
      </c>
      <c r="C45" s="22">
        <v>94.8</v>
      </c>
      <c r="D45" s="23">
        <f t="shared" si="0"/>
        <v>-37.049999999999997</v>
      </c>
      <c r="E45" s="24">
        <f t="shared" si="1"/>
        <v>0.71899886234357224</v>
      </c>
      <c r="F45" s="25">
        <v>132.02000000000001</v>
      </c>
      <c r="G45" s="35">
        <f t="shared" si="2"/>
        <v>37.220000000000013</v>
      </c>
      <c r="H45" s="36">
        <f t="shared" si="3"/>
        <v>1.3926160337552744</v>
      </c>
    </row>
    <row r="46" spans="1:8" ht="12.75" outlineLevel="1" x14ac:dyDescent="0.2">
      <c r="A46" s="21" t="s">
        <v>49</v>
      </c>
      <c r="B46" s="22">
        <v>115.97</v>
      </c>
      <c r="C46" s="22">
        <v>116.46</v>
      </c>
      <c r="D46" s="23">
        <f t="shared" si="0"/>
        <v>0.48999999999999488</v>
      </c>
      <c r="E46" s="24">
        <f t="shared" si="1"/>
        <v>1.0042252306631025</v>
      </c>
      <c r="F46" s="25">
        <v>127.19</v>
      </c>
      <c r="G46" s="35">
        <f t="shared" si="2"/>
        <v>10.730000000000004</v>
      </c>
      <c r="H46" s="36">
        <f t="shared" si="3"/>
        <v>1.0921346385024902</v>
      </c>
    </row>
    <row r="47" spans="1:8" ht="12.75" outlineLevel="1" x14ac:dyDescent="0.2">
      <c r="A47" s="21" t="s">
        <v>50</v>
      </c>
      <c r="B47" s="22">
        <v>126.58</v>
      </c>
      <c r="C47" s="22">
        <v>141.94</v>
      </c>
      <c r="D47" s="23">
        <f t="shared" si="0"/>
        <v>15.36</v>
      </c>
      <c r="E47" s="24">
        <f t="shared" si="1"/>
        <v>1.1213461842313162</v>
      </c>
      <c r="F47" s="25">
        <v>167.57</v>
      </c>
      <c r="G47" s="35">
        <f t="shared" si="2"/>
        <v>25.629999999999995</v>
      </c>
      <c r="H47" s="36">
        <f t="shared" si="3"/>
        <v>1.1805692546146258</v>
      </c>
    </row>
    <row r="48" spans="1:8" ht="12.75" outlineLevel="1" x14ac:dyDescent="0.2">
      <c r="A48" s="21" t="s">
        <v>51</v>
      </c>
      <c r="B48" s="22">
        <v>13.19</v>
      </c>
      <c r="C48" s="22">
        <v>12.14</v>
      </c>
      <c r="D48" s="23">
        <f t="shared" si="0"/>
        <v>-1.0499999999999989</v>
      </c>
      <c r="E48" s="24">
        <f t="shared" si="1"/>
        <v>0.92039423805913578</v>
      </c>
      <c r="F48" s="25">
        <v>3.73</v>
      </c>
      <c r="G48" s="35">
        <f t="shared" si="2"/>
        <v>-8.41</v>
      </c>
      <c r="H48" s="36">
        <f t="shared" si="3"/>
        <v>0.30724876441515647</v>
      </c>
    </row>
    <row r="49" spans="1:8" ht="12.75" outlineLevel="1" x14ac:dyDescent="0.2">
      <c r="A49" s="21" t="s">
        <v>52</v>
      </c>
      <c r="B49" s="22">
        <v>47.27</v>
      </c>
      <c r="C49" s="22">
        <v>122.69</v>
      </c>
      <c r="D49" s="23">
        <f t="shared" si="0"/>
        <v>75.419999999999987</v>
      </c>
      <c r="E49" s="24">
        <f t="shared" si="1"/>
        <v>2.5955151258726463</v>
      </c>
      <c r="F49" s="25">
        <v>221.51</v>
      </c>
      <c r="G49" s="35">
        <f t="shared" si="2"/>
        <v>98.82</v>
      </c>
      <c r="H49" s="36">
        <f t="shared" si="3"/>
        <v>1.8054446165131632</v>
      </c>
    </row>
    <row r="50" spans="1:8" ht="12.75" outlineLevel="1" x14ac:dyDescent="0.2">
      <c r="A50" s="21" t="s">
        <v>53</v>
      </c>
      <c r="B50" s="22">
        <v>27.82</v>
      </c>
      <c r="C50" s="22">
        <v>25.37</v>
      </c>
      <c r="D50" s="23">
        <f t="shared" si="0"/>
        <v>-2.4499999999999993</v>
      </c>
      <c r="E50" s="24">
        <f t="shared" si="1"/>
        <v>0.91193386053199144</v>
      </c>
      <c r="F50" s="25">
        <v>38.21</v>
      </c>
      <c r="G50" s="35">
        <f t="shared" si="2"/>
        <v>12.84</v>
      </c>
      <c r="H50" s="36">
        <f t="shared" si="3"/>
        <v>1.5061095782420182</v>
      </c>
    </row>
    <row r="51" spans="1:8" ht="12.75" outlineLevel="1" x14ac:dyDescent="0.2">
      <c r="A51" s="21" t="s">
        <v>54</v>
      </c>
      <c r="B51" s="22">
        <v>7.22</v>
      </c>
      <c r="C51" s="22">
        <v>39.32</v>
      </c>
      <c r="D51" s="23">
        <f t="shared" si="0"/>
        <v>32.1</v>
      </c>
      <c r="E51" s="24">
        <f t="shared" si="1"/>
        <v>5.445983379501385</v>
      </c>
      <c r="F51" s="25">
        <v>23.63</v>
      </c>
      <c r="G51" s="35">
        <f t="shared" si="2"/>
        <v>-15.690000000000001</v>
      </c>
      <c r="H51" s="36">
        <f t="shared" si="3"/>
        <v>0.6009664292980671</v>
      </c>
    </row>
    <row r="52" spans="1:8" ht="12.75" x14ac:dyDescent="0.2">
      <c r="A52" s="41" t="s">
        <v>57</v>
      </c>
      <c r="B52" s="44">
        <v>598.54</v>
      </c>
      <c r="C52" s="44">
        <v>828.46</v>
      </c>
      <c r="D52" s="49">
        <f t="shared" si="0"/>
        <v>229.92000000000007</v>
      </c>
      <c r="E52" s="50">
        <f t="shared" si="1"/>
        <v>1.3841347278377387</v>
      </c>
      <c r="F52" s="43">
        <v>293.57</v>
      </c>
      <c r="G52" s="51">
        <f t="shared" si="2"/>
        <v>-534.8900000000001</v>
      </c>
      <c r="H52" s="50">
        <f t="shared" si="3"/>
        <v>0.3543562754991188</v>
      </c>
    </row>
    <row r="53" spans="1:8" ht="12.75" outlineLevel="1" x14ac:dyDescent="0.2">
      <c r="A53" s="21" t="s">
        <v>58</v>
      </c>
      <c r="B53" s="22">
        <v>598.54</v>
      </c>
      <c r="C53" s="22">
        <v>828.46</v>
      </c>
      <c r="D53" s="23">
        <f t="shared" si="0"/>
        <v>229.92000000000007</v>
      </c>
      <c r="E53" s="24">
        <f t="shared" si="1"/>
        <v>1.3841347278377387</v>
      </c>
      <c r="F53" s="25">
        <v>293.57</v>
      </c>
      <c r="G53" s="35">
        <f t="shared" si="2"/>
        <v>-534.8900000000001</v>
      </c>
      <c r="H53" s="36">
        <f t="shared" si="3"/>
        <v>0.3543562754991188</v>
      </c>
    </row>
    <row r="54" spans="1:8" ht="12.75" x14ac:dyDescent="0.2">
      <c r="A54" s="41" t="s">
        <v>59</v>
      </c>
      <c r="B54" s="44">
        <v>13.6</v>
      </c>
      <c r="C54" s="44">
        <v>33</v>
      </c>
      <c r="D54" s="45">
        <f t="shared" si="0"/>
        <v>19.399999999999999</v>
      </c>
      <c r="E54" s="39">
        <f t="shared" si="1"/>
        <v>2.4264705882352944</v>
      </c>
      <c r="F54" s="43">
        <v>29.3</v>
      </c>
      <c r="G54" s="38">
        <f t="shared" si="2"/>
        <v>-3.6999999999999993</v>
      </c>
      <c r="H54" s="39">
        <f t="shared" si="3"/>
        <v>0.88787878787878793</v>
      </c>
    </row>
    <row r="55" spans="1:8" ht="12.75" outlineLevel="1" x14ac:dyDescent="0.2">
      <c r="A55" s="21" t="s">
        <v>60</v>
      </c>
      <c r="B55" s="22">
        <v>13.6</v>
      </c>
      <c r="C55" s="22">
        <v>33</v>
      </c>
      <c r="D55" s="23">
        <f t="shared" si="0"/>
        <v>19.399999999999999</v>
      </c>
      <c r="E55" s="24">
        <f t="shared" si="1"/>
        <v>2.4264705882352944</v>
      </c>
      <c r="F55" s="26"/>
      <c r="G55" s="35">
        <f t="shared" si="2"/>
        <v>-33</v>
      </c>
      <c r="H55" s="36"/>
    </row>
    <row r="56" spans="1:8" ht="12.75" outlineLevel="1" x14ac:dyDescent="0.2">
      <c r="A56" s="21" t="s">
        <v>70</v>
      </c>
      <c r="B56" s="22"/>
      <c r="C56" s="22"/>
      <c r="D56" s="23"/>
      <c r="E56" s="24"/>
      <c r="F56" s="25">
        <v>29.3</v>
      </c>
      <c r="G56" s="35">
        <f t="shared" si="2"/>
        <v>29.3</v>
      </c>
      <c r="H56" s="36"/>
    </row>
    <row r="57" spans="1:8" ht="12.75" x14ac:dyDescent="0.2">
      <c r="A57" s="41" t="s">
        <v>61</v>
      </c>
      <c r="B57" s="44">
        <v>557.1</v>
      </c>
      <c r="C57" s="44">
        <v>479.03</v>
      </c>
      <c r="D57" s="45">
        <f t="shared" si="0"/>
        <v>-78.07000000000005</v>
      </c>
      <c r="E57" s="39">
        <f t="shared" si="1"/>
        <v>0.85986357924968582</v>
      </c>
      <c r="F57" s="48">
        <f>F58+F59+F60</f>
        <v>50.879999999999995</v>
      </c>
      <c r="G57" s="38">
        <f t="shared" si="2"/>
        <v>-428.15</v>
      </c>
      <c r="H57" s="39">
        <f t="shared" si="3"/>
        <v>0.10621464208922196</v>
      </c>
    </row>
    <row r="58" spans="1:8" ht="12.75" outlineLevel="1" x14ac:dyDescent="0.2">
      <c r="A58" s="21" t="s">
        <v>62</v>
      </c>
      <c r="B58" s="22">
        <v>362.54</v>
      </c>
      <c r="C58" s="22">
        <v>214.57</v>
      </c>
      <c r="D58" s="23">
        <f t="shared" si="0"/>
        <v>-147.97000000000003</v>
      </c>
      <c r="E58" s="24">
        <f t="shared" si="1"/>
        <v>0.59185193357974286</v>
      </c>
      <c r="F58" s="25">
        <v>9.75</v>
      </c>
      <c r="G58" s="35">
        <f t="shared" si="2"/>
        <v>-204.82</v>
      </c>
      <c r="H58" s="36">
        <f t="shared" si="3"/>
        <v>4.5439716642587502E-2</v>
      </c>
    </row>
    <row r="59" spans="1:8" ht="12.75" outlineLevel="1" x14ac:dyDescent="0.2">
      <c r="A59" s="21" t="s">
        <v>63</v>
      </c>
      <c r="B59" s="22">
        <v>5.18</v>
      </c>
      <c r="C59" s="22">
        <v>37.99</v>
      </c>
      <c r="D59" s="23">
        <f t="shared" si="0"/>
        <v>32.81</v>
      </c>
      <c r="E59" s="24">
        <f t="shared" si="1"/>
        <v>7.333976833976835</v>
      </c>
      <c r="F59" s="25">
        <v>5.09</v>
      </c>
      <c r="G59" s="35">
        <f t="shared" si="2"/>
        <v>-32.900000000000006</v>
      </c>
      <c r="H59" s="36">
        <f t="shared" si="3"/>
        <v>0.13398262700710711</v>
      </c>
    </row>
    <row r="60" spans="1:8" ht="12.75" outlineLevel="1" x14ac:dyDescent="0.2">
      <c r="A60" s="21" t="s">
        <v>64</v>
      </c>
      <c r="B60" s="22">
        <v>189.38</v>
      </c>
      <c r="C60" s="22">
        <v>226.47</v>
      </c>
      <c r="D60" s="23">
        <f t="shared" si="0"/>
        <v>37.090000000000003</v>
      </c>
      <c r="E60" s="24">
        <f t="shared" si="1"/>
        <v>1.1958496145316295</v>
      </c>
      <c r="F60" s="25">
        <v>36.04</v>
      </c>
      <c r="G60" s="35">
        <f t="shared" si="2"/>
        <v>-190.43</v>
      </c>
      <c r="H60" s="36">
        <f t="shared" si="3"/>
        <v>0.15913807568331345</v>
      </c>
    </row>
    <row r="61" spans="1:8" ht="12.75" x14ac:dyDescent="0.2">
      <c r="A61" s="41" t="s">
        <v>65</v>
      </c>
      <c r="B61" s="42">
        <v>1499.85</v>
      </c>
      <c r="C61" s="42">
        <v>1844.93</v>
      </c>
      <c r="D61" s="38">
        <f t="shared" si="0"/>
        <v>345.08000000000015</v>
      </c>
      <c r="E61" s="39">
        <f t="shared" si="1"/>
        <v>1.2300763409674302</v>
      </c>
      <c r="F61" s="47">
        <v>2038.91</v>
      </c>
      <c r="G61" s="38">
        <f t="shared" si="2"/>
        <v>193.98000000000002</v>
      </c>
      <c r="H61" s="39">
        <f t="shared" si="3"/>
        <v>1.1051422005170928</v>
      </c>
    </row>
    <row r="62" spans="1:8" ht="12.75" outlineLevel="1" x14ac:dyDescent="0.2">
      <c r="A62" s="21" t="s">
        <v>66</v>
      </c>
      <c r="B62" s="27"/>
      <c r="C62" s="22">
        <v>6.6</v>
      </c>
      <c r="D62" s="23">
        <f t="shared" si="0"/>
        <v>6.6</v>
      </c>
      <c r="E62" s="24"/>
      <c r="F62" s="26"/>
      <c r="G62" s="35">
        <f t="shared" si="2"/>
        <v>-6.6</v>
      </c>
      <c r="H62" s="36"/>
    </row>
    <row r="63" spans="1:8" ht="12.75" outlineLevel="1" x14ac:dyDescent="0.2">
      <c r="A63" s="21" t="s">
        <v>67</v>
      </c>
      <c r="B63" s="29">
        <v>1499.85</v>
      </c>
      <c r="C63" s="29">
        <v>1838.33</v>
      </c>
      <c r="D63" s="30">
        <f t="shared" si="0"/>
        <v>338.48</v>
      </c>
      <c r="E63" s="24">
        <f t="shared" si="1"/>
        <v>1.2256759009234257</v>
      </c>
      <c r="F63" s="31">
        <v>2038.91</v>
      </c>
      <c r="G63" s="35">
        <f t="shared" si="2"/>
        <v>200.58000000000015</v>
      </c>
      <c r="H63" s="36">
        <f t="shared" si="3"/>
        <v>1.1091098986580212</v>
      </c>
    </row>
    <row r="64" spans="1:8" ht="11.45" customHeight="1" x14ac:dyDescent="0.2">
      <c r="A64" s="32"/>
      <c r="B64" s="33"/>
      <c r="C64" s="33"/>
      <c r="D64" s="34"/>
      <c r="E64" s="24"/>
      <c r="F64" s="33"/>
      <c r="G64" s="37"/>
      <c r="H64" s="36"/>
    </row>
    <row r="65" spans="1:8" ht="11.45" customHeight="1" x14ac:dyDescent="0.2">
      <c r="A65" s="52" t="s">
        <v>75</v>
      </c>
      <c r="B65" s="53">
        <f>B6+B11+B14+B17+B22+B24+B35+B44+B52+B54+B57+B61</f>
        <v>24072.239999999998</v>
      </c>
      <c r="C65" s="53">
        <f t="shared" ref="C65:G65" si="4">C6+C11+C14+C17+C22+C24+C35+C44+C52+C54+C57+C61</f>
        <v>24826.91</v>
      </c>
      <c r="D65" s="53">
        <f t="shared" si="4"/>
        <v>754.66999999999973</v>
      </c>
      <c r="E65" s="54">
        <f t="shared" si="1"/>
        <v>1.0313502191736208</v>
      </c>
      <c r="F65" s="53">
        <f t="shared" si="4"/>
        <v>24538.750000000004</v>
      </c>
      <c r="G65" s="53">
        <f t="shared" si="4"/>
        <v>-288.15999999999912</v>
      </c>
      <c r="H65" s="50">
        <f t="shared" si="3"/>
        <v>0.98839323943253521</v>
      </c>
    </row>
  </sheetData>
  <mergeCells count="7">
    <mergeCell ref="A3:H3"/>
    <mergeCell ref="A4:A5"/>
    <mergeCell ref="B4:B5"/>
    <mergeCell ref="C4:C5"/>
    <mergeCell ref="D4:E4"/>
    <mergeCell ref="F4:F5"/>
    <mergeCell ref="G4:H4"/>
  </mergeCells>
  <pageMargins left="0.74803149606299213" right="0.74803149606299213" top="0.98425196850393704" bottom="0.98425196850393704" header="0.51181102362204722" footer="0.51181102362204722"/>
  <pageSetup paperSize="9" fitToHeight="0" orientation="landscape" r:id="rId1"/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01.01.2016 - 31.08.2018</vt:lpstr>
      <vt:lpstr>Хлібні 2016-2017-2018(10м)</vt:lpstr>
      <vt:lpstr>'Хлібні 2016-2017-2018(10м)'!Заголовки_для_печати</vt:lpstr>
      <vt:lpstr>'Хлібні 2016-2017-2018(10м)'!Область_печати</vt:lpstr>
    </vt:vector>
  </TitlesOfParts>
  <Company>ГП ОМТП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amp_pnv</dc:creator>
  <cp:lastModifiedBy>Сычевская Т.Г.</cp:lastModifiedBy>
  <cp:lastPrinted>2019-08-19T08:05:36Z</cp:lastPrinted>
  <dcterms:created xsi:type="dcterms:W3CDTF">2018-10-02T07:21:28Z</dcterms:created>
  <dcterms:modified xsi:type="dcterms:W3CDTF">2019-08-19T08:06:30Z</dcterms:modified>
</cp:coreProperties>
</file>